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ESOURCES\General Project Documents and Folders\Audit tools\2015 GIH\"/>
    </mc:Choice>
  </mc:AlternateContent>
  <bookViews>
    <workbookView xWindow="0" yWindow="0" windowWidth="20490" windowHeight="7755"/>
  </bookViews>
  <sheets>
    <sheet name="Introduction" sheetId="4" r:id="rId1"/>
    <sheet name="Instructions" sheetId="5" r:id="rId2"/>
    <sheet name="answer sheet" sheetId="7" state="hidden" r:id="rId3"/>
    <sheet name="Recommendations" sheetId="6" r:id="rId4"/>
    <sheet name="Audit Tool" sheetId="8" r:id="rId5"/>
    <sheet name="Summary" sheetId="3" r:id="rId6"/>
  </sheets>
  <definedNames>
    <definedName name="Answer1">'answer sheet'!#REF!</definedName>
    <definedName name="Answer10">'answer sheet'!$A$77:$A$82</definedName>
    <definedName name="Answer11">'answer sheet'!$A$85:$A$96</definedName>
    <definedName name="Answer12">'answer sheet'!$A$7:$A$9</definedName>
    <definedName name="Answer13">'answer sheet'!$A$104:$A$109</definedName>
    <definedName name="Answer14">'answer sheet'!$A$112:$A$115</definedName>
    <definedName name="Answer15">'answer sheet'!$A$118:$A$123</definedName>
    <definedName name="Answer16">'answer sheet'!$A$126:$A$129</definedName>
    <definedName name="Answer17">'answer sheet'!$A$132:$A$136</definedName>
    <definedName name="Answer18">'answer sheet'!$A$139:$A$142</definedName>
    <definedName name="Answer19">'answer sheet'!$A$145:$A$153</definedName>
    <definedName name="Answer2">'answer sheet'!$A$3:$A$5</definedName>
    <definedName name="Answer20">'answer sheet'!$A$150:$A$152</definedName>
    <definedName name="Answer21">'answer sheet'!$A$155:$A$160</definedName>
    <definedName name="Answer22">'answer sheet'!$A$163:$A$168</definedName>
    <definedName name="Answer2a">'answer sheet'!$A$3:$A$4</definedName>
    <definedName name="Answer3">'answer sheet'!#REF!</definedName>
    <definedName name="Answer3a">'answer sheet'!#REF!</definedName>
    <definedName name="Answer4">'answer sheet'!$A$17:$A$22</definedName>
    <definedName name="Answer44">'answer sheet'!$A$25:$A$26</definedName>
    <definedName name="Answer5">'answer sheet'!$A$25:$A$33</definedName>
    <definedName name="Answer6">'answer sheet'!$A$36:$A$46</definedName>
    <definedName name="Answer7">'answer sheet'!$A$49:$A$56</definedName>
    <definedName name="Answer8">'answer sheet'!$A$59:$A$63</definedName>
    <definedName name="Answer9">'answer sheet'!$A$66:$A$74</definedName>
    <definedName name="Asnwer10" localSheetId="4">#REF!</definedName>
    <definedName name="Asnwer10">#REF!</definedName>
  </definedNames>
  <calcPr calcId="152511"/>
</workbook>
</file>

<file path=xl/calcChain.xml><?xml version="1.0" encoding="utf-8"?>
<calcChain xmlns="http://schemas.openxmlformats.org/spreadsheetml/2006/main">
  <c r="D28" i="8" l="1"/>
  <c r="C24" i="8"/>
  <c r="D24" i="8"/>
  <c r="F24" i="8"/>
  <c r="G24" i="8"/>
  <c r="H24" i="8"/>
  <c r="I24" i="8"/>
  <c r="J24" i="8"/>
  <c r="K24" i="8"/>
  <c r="L24" i="8"/>
  <c r="M24" i="8"/>
  <c r="N24" i="8"/>
  <c r="O24" i="8"/>
  <c r="Q24" i="8"/>
  <c r="R24" i="8"/>
  <c r="C25" i="8"/>
  <c r="D25" i="8"/>
  <c r="F25" i="8"/>
  <c r="G25" i="8"/>
  <c r="H25" i="8"/>
  <c r="I25" i="8"/>
  <c r="J25" i="8"/>
  <c r="K25" i="8"/>
  <c r="L25" i="8"/>
  <c r="M25" i="8"/>
  <c r="N25" i="8"/>
  <c r="O25" i="8"/>
  <c r="Q25" i="8"/>
  <c r="R25" i="8"/>
  <c r="C26" i="8"/>
  <c r="D26" i="8"/>
  <c r="F26" i="8"/>
  <c r="G26" i="8"/>
  <c r="H26" i="8"/>
  <c r="I26" i="8"/>
  <c r="J26" i="8"/>
  <c r="K26" i="8"/>
  <c r="L26" i="8"/>
  <c r="M26" i="8"/>
  <c r="N26" i="8"/>
  <c r="O26" i="8"/>
  <c r="Q26" i="8"/>
  <c r="R26" i="8"/>
  <c r="C21" i="8"/>
  <c r="D21" i="8"/>
  <c r="F21" i="8"/>
  <c r="G21" i="8"/>
  <c r="H21" i="8"/>
  <c r="I21" i="8"/>
  <c r="J21" i="8"/>
  <c r="K21" i="8"/>
  <c r="L21" i="8"/>
  <c r="M21" i="8"/>
  <c r="N21" i="8"/>
  <c r="O21" i="8"/>
  <c r="Q21" i="8"/>
  <c r="R21" i="8"/>
  <c r="F19" i="8"/>
  <c r="G19" i="8"/>
  <c r="H19" i="8"/>
  <c r="I19" i="8"/>
  <c r="J19" i="8"/>
  <c r="K19" i="8"/>
  <c r="L19" i="8"/>
  <c r="M19" i="8"/>
  <c r="N19" i="8"/>
  <c r="O19" i="8"/>
  <c r="Q19" i="8"/>
  <c r="R19" i="8"/>
  <c r="C19" i="8"/>
  <c r="D19" i="8"/>
  <c r="B26" i="8"/>
  <c r="B25" i="8"/>
  <c r="B24" i="8"/>
  <c r="B21" i="8"/>
  <c r="B19" i="8"/>
  <c r="E8" i="8"/>
  <c r="P9" i="8" l="1"/>
  <c r="P8" i="8" l="1"/>
  <c r="B23" i="8" l="1"/>
  <c r="B22" i="8" s="1"/>
  <c r="B20" i="8" l="1"/>
  <c r="K18" i="3" s="1"/>
  <c r="E9" i="8"/>
  <c r="E10" i="8"/>
  <c r="E11" i="8"/>
  <c r="E12" i="8"/>
  <c r="E13" i="8"/>
  <c r="E14" i="8"/>
  <c r="E15" i="8"/>
  <c r="E16" i="8"/>
  <c r="E17" i="8"/>
  <c r="E24" i="8" l="1"/>
  <c r="E25" i="8"/>
  <c r="E26" i="8"/>
  <c r="E21" i="8"/>
  <c r="E19" i="8"/>
  <c r="E23" i="8" l="1"/>
  <c r="E22" i="8" s="1"/>
  <c r="P10" i="8"/>
  <c r="P11" i="8"/>
  <c r="P12" i="8"/>
  <c r="P13" i="8"/>
  <c r="P14" i="8"/>
  <c r="P15" i="8"/>
  <c r="P16" i="8"/>
  <c r="P17" i="8"/>
  <c r="E20" i="8" l="1"/>
  <c r="K27" i="3" s="1"/>
  <c r="P24" i="8"/>
  <c r="P26" i="8"/>
  <c r="P19" i="8"/>
  <c r="P25" i="8"/>
  <c r="P21" i="8"/>
  <c r="L23" i="8"/>
  <c r="L22" i="8" s="1"/>
  <c r="F23" i="8"/>
  <c r="F20" i="8" s="1"/>
  <c r="R23" i="8"/>
  <c r="R20" i="8" s="1"/>
  <c r="Q23" i="8"/>
  <c r="Q22" i="8" s="1"/>
  <c r="N23" i="8"/>
  <c r="N20" i="8" s="1"/>
  <c r="O22" i="3" s="1"/>
  <c r="O23" i="8"/>
  <c r="O20" i="8" s="1"/>
  <c r="O23" i="3" s="1"/>
  <c r="M23" i="8"/>
  <c r="M22" i="8" s="1"/>
  <c r="I23" i="8"/>
  <c r="I22" i="8" s="1"/>
  <c r="H23" i="8"/>
  <c r="G23" i="8"/>
  <c r="G22" i="8" s="1"/>
  <c r="D23" i="8"/>
  <c r="D20" i="8" s="1"/>
  <c r="C23" i="8"/>
  <c r="C22" i="8" s="1"/>
  <c r="J23" i="8"/>
  <c r="J22" i="8" s="1"/>
  <c r="K23" i="8"/>
  <c r="K20" i="8" s="1"/>
  <c r="O19" i="3" s="1"/>
  <c r="F22" i="8" l="1"/>
  <c r="L20" i="8"/>
  <c r="O20" i="3" s="1"/>
  <c r="M20" i="8"/>
  <c r="O21" i="3" s="1"/>
  <c r="I20" i="8"/>
  <c r="N27" i="3" s="1"/>
  <c r="R22" i="8"/>
  <c r="O22" i="8"/>
  <c r="N22" i="8"/>
  <c r="H20" i="8"/>
  <c r="H22" i="8"/>
  <c r="P19" i="3"/>
  <c r="P27" i="3"/>
  <c r="Q20" i="8"/>
  <c r="P18" i="3" s="1"/>
  <c r="P23" i="8"/>
  <c r="P20" i="8" s="1"/>
  <c r="O27" i="3" s="1"/>
  <c r="K22" i="8"/>
  <c r="J20" i="8"/>
  <c r="O18" i="3" s="1"/>
  <c r="G20" i="8"/>
  <c r="L18" i="3" s="1"/>
  <c r="D22" i="8"/>
  <c r="C20" i="8"/>
  <c r="K19" i="3" s="1"/>
  <c r="N18" i="3" l="1"/>
  <c r="K20" i="3"/>
  <c r="M18" i="3"/>
  <c r="L19" i="3"/>
  <c r="M27" i="3"/>
  <c r="P22" i="8"/>
  <c r="L27" i="3"/>
</calcChain>
</file>

<file path=xl/sharedStrings.xml><?xml version="1.0" encoding="utf-8"?>
<sst xmlns="http://schemas.openxmlformats.org/spreadsheetml/2006/main" count="82" uniqueCount="81">
  <si>
    <t>Gastrointestinal Bleed</t>
  </si>
  <si>
    <t>Audit Toolkit</t>
  </si>
  <si>
    <r>
      <t xml:space="preserve">Thank you for downloading the toolkit for </t>
    </r>
    <r>
      <rPr>
        <i/>
        <sz val="11"/>
        <color theme="1"/>
        <rFont val="Calibri"/>
        <family val="2"/>
        <scheme val="minor"/>
      </rPr>
      <t xml:space="preserve">'Time to Get Control?'.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</si>
  <si>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info@ncepod.org.uk</t>
  </si>
  <si>
    <t>Please complete as many questions which are applicable to the care of the patient</t>
  </si>
  <si>
    <t>For information on the recommendation to which each question assesses please click on the         button</t>
  </si>
  <si>
    <t>This toolkit can be used in conjunction with the Self Assessment Checklist. This can be found by clicking on the report image or at:</t>
  </si>
  <si>
    <t>Instructions for completion</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</si>
  <si>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</si>
  <si>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r>
      <t xml:space="preserve">This data collection tool is made up of questions which can be used to assess how well your Trust is meeting recommendations made in </t>
    </r>
    <r>
      <rPr>
        <i/>
        <sz val="11"/>
        <color theme="1"/>
        <rFont val="Calibri"/>
        <family val="2"/>
        <scheme val="minor"/>
      </rPr>
      <t>"Time to Get Control?"</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</si>
  <si>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</si>
  <si>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Summary data is given at the bottom of the tool (audit tool tab).</t>
  </si>
  <si>
    <t>NCEPOD does not ask for any of this data back; it is for each Trust to make a judgement as to whether they are meeting recommendations.</t>
  </si>
  <si>
    <t>RECOMMENDATIONS</t>
  </si>
  <si>
    <t>Endoscopy lists should be organised to ensure that GI bleed emergencies can be prioritised and all acute patients with GI bleeding have their endoscopy within 24 hours. (Clinical Directors)</t>
  </si>
  <si>
    <t>All patients with a GI bleed must have a clearly documented re-bleed plan agreed at the time of each diagnostic or therapeutic intervention. (Gastroenterologists, Radiologists and GI Bleed Surgeons)</t>
  </si>
  <si>
    <t>Minimal monitoring during procedures for major GI bleeds should be blood pressure, pulse oximetry and ECG. Monitoring should be provided by suitably skilled individuals who are separate from the procedural team and available 24/7. (Lead Clinicians for GI Bleeds, Clinical Directors and Medical Directors)</t>
  </si>
  <si>
    <t>All deaths from major GI bleeds within 30 days of  admission should undergo combined multidisciplinary peer review to identify remediable factors in patient care. (All Clinicians and Allied Healthcare Professionals)</t>
  </si>
  <si>
    <t>Recommendation</t>
  </si>
  <si>
    <t>Question number</t>
  </si>
  <si>
    <t>Patient 1</t>
  </si>
  <si>
    <t>Patient 2</t>
  </si>
  <si>
    <t>Patient 3</t>
  </si>
  <si>
    <t>Patient 4</t>
  </si>
  <si>
    <t>Patient 5</t>
  </si>
  <si>
    <t>Patient 6</t>
  </si>
  <si>
    <t>Patient 7</t>
  </si>
  <si>
    <t>Patient 8</t>
  </si>
  <si>
    <t>Patient 9</t>
  </si>
  <si>
    <t>Yes n</t>
  </si>
  <si>
    <t>Yes %</t>
  </si>
  <si>
    <t>No n</t>
  </si>
  <si>
    <t>No %</t>
  </si>
  <si>
    <t>Sub total</t>
  </si>
  <si>
    <t>No data/Not answered</t>
  </si>
  <si>
    <t>Time to Get Control?</t>
  </si>
  <si>
    <r>
      <t xml:space="preserve">All patients who present with a major upper or lower  GI Bleed, either on admission or as an inpatient, should be discussed with the duty or on-call (out of hours) consultant responsible for </t>
    </r>
    <r>
      <rPr>
        <u/>
        <sz val="11"/>
        <color theme="1"/>
        <rFont val="Calibri"/>
        <family val="2"/>
        <scheme val="minor"/>
      </rPr>
      <t>major</t>
    </r>
    <r>
      <rPr>
        <sz val="11"/>
        <color theme="1"/>
        <rFont val="Calibri"/>
        <family val="2"/>
        <scheme val="minor"/>
      </rPr>
      <t xml:space="preserve"> GI Bleeds, within one hour of the diagnosis of a </t>
    </r>
    <r>
      <rPr>
        <u/>
        <sz val="11"/>
        <color theme="1"/>
        <rFont val="Calibri"/>
        <family val="2"/>
        <scheme val="minor"/>
      </rPr>
      <t>major</t>
    </r>
    <r>
      <rPr>
        <sz val="11"/>
        <color theme="1"/>
        <rFont val="Calibri"/>
        <family val="2"/>
        <scheme val="minor"/>
      </rPr>
      <t xml:space="preserve"> bleed.</t>
    </r>
  </si>
  <si>
    <t>Yes</t>
  </si>
  <si>
    <t>No</t>
  </si>
  <si>
    <t>Unknown</t>
  </si>
  <si>
    <t>Answer2a</t>
  </si>
  <si>
    <t xml:space="preserve">Yes </t>
  </si>
  <si>
    <t xml:space="preserve">No </t>
  </si>
  <si>
    <t>Recommendation 6</t>
  </si>
  <si>
    <t>Did the patient present with a major GI bleed?</t>
  </si>
  <si>
    <t>Is there evidence of a discussion with the duty or on-call consultant responsible for major GI bleeds?</t>
  </si>
  <si>
    <t>If yes, did the discussion take place within one hour of the diagnosis of a major bleed?</t>
  </si>
  <si>
    <t>Recommendation 8</t>
  </si>
  <si>
    <t>Was the patient haemodynamically stable?</t>
  </si>
  <si>
    <t>Did they have an oesophago-gastric-duodenoscopy (OGD) within 2 hours of optimal resuscitation?</t>
  </si>
  <si>
    <t>Recommendation 9</t>
  </si>
  <si>
    <t>Recommendation 12</t>
  </si>
  <si>
    <t>Recommendation 14</t>
  </si>
  <si>
    <t>Was the patient's blood pressure monitored?</t>
  </si>
  <si>
    <t>Was the patient's pulse oximetry monitored?</t>
  </si>
  <si>
    <t>Was the patient's ECG monitored?</t>
  </si>
  <si>
    <t>Did the patient die within 30 days of admission?</t>
  </si>
  <si>
    <t>Was a combined multidisciplinary peer review carried out to identify remediable factors in patient care?</t>
  </si>
  <si>
    <t>Recommendation 20</t>
  </si>
  <si>
    <t>Did the  patient have an endoscopy within 24 hours of optimal resuscitation?</t>
  </si>
  <si>
    <t>http://www.ncepod.org.uk/2015gih.html</t>
  </si>
  <si>
    <t>Answer 12</t>
  </si>
  <si>
    <t>If No and Blank:</t>
  </si>
  <si>
    <t>Total</t>
  </si>
  <si>
    <t>As previously stated by NICE (QS38), all patients with a GI bleed and haemodynamic instability should have 24/7 access to an OGD within two hours of optimal resuscitation. (Lead Clinicians for GI Bleeds, Medical Directors and Commissioners)</t>
  </si>
  <si>
    <t>Was the individual carrying out blood pressure monitoring, pulse oximetry monitoring and ECG monitoring trained to perform this role.</t>
  </si>
  <si>
    <t>Was the monitoring carried out by individuals who were separate from the procedural team?</t>
  </si>
  <si>
    <t>Recommendation - Sub Criteria question number for reference</t>
  </si>
  <si>
    <t>Were the individuals  available 24 hours a day, 7 days a week?</t>
  </si>
  <si>
    <t>Recommendation - Sub Criteria questions (score)</t>
  </si>
  <si>
    <t xml:space="preserve">% Meeting Recommendation </t>
  </si>
  <si>
    <t>Did the patient have a re-bleed plan agreed at the time of each diagnostic or therapeutic intervention?</t>
  </si>
  <si>
    <r>
      <t xml:space="preserve">Were 8-13 all met? </t>
    </r>
    <r>
      <rPr>
        <sz val="11"/>
        <color rgb="FFFF0000"/>
        <rFont val="Calibri"/>
        <family val="2"/>
        <scheme val="minor"/>
      </rPr>
      <t>(populates automaticaly)</t>
    </r>
  </si>
  <si>
    <r>
      <t xml:space="preserve">Recommendation met? 
</t>
    </r>
    <r>
      <rPr>
        <sz val="11"/>
        <color rgb="FFFF0000"/>
        <rFont val="Calibri"/>
        <family val="2"/>
        <scheme val="minor"/>
      </rPr>
      <t>(populates automatically)</t>
    </r>
  </si>
  <si>
    <t xml:space="preserve">Patient 10                                           </t>
  </si>
  <si>
    <t>Press Control + Shift + R to add a row</t>
  </si>
  <si>
    <t>This tool has been set up to be completed on 10 patients.  Rows can be added by pressing Control + Shift + R.</t>
  </si>
  <si>
    <t>Amending the tool to include more or fewer patients</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</si>
  <si>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</si>
  <si>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</si>
  <si>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For information on the recommendation to which each question assesses please click on the         button.  This will take you to the recommendations page. Please click on the Audit tool tab to return to the questionnaire.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</si>
</sst>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b/>
      <sz val="11"/>
      <name val="Calibri"/>
      <family val="2"/>
      <scheme val="minor"/>
    </font>
    <font>
      <sz val="11"/>
      <name val="Calibri"/>
      <family val="2"/>
      <scheme val="minor"/>
    </font>
    <font>
      <u/>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8"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theme="5" tint="-0.249977111117893"/>
      </right>
      <top style="thin">
        <color indexed="64"/>
      </top>
      <bottom style="thin">
        <color indexed="64"/>
      </bottom>
      <diagonal/>
    </border>
    <border>
      <left/>
      <right style="thin">
        <color indexed="64"/>
      </right>
      <top style="thin">
        <color theme="5" tint="-0.249977111117893"/>
      </top>
      <bottom style="thin">
        <color indexed="64"/>
      </bottom>
      <diagonal/>
    </border>
    <border>
      <left/>
      <right style="thin">
        <color indexed="64"/>
      </right>
      <top/>
      <bottom style="thin">
        <color indexed="64"/>
      </bottom>
      <diagonal/>
    </border>
    <border>
      <left style="thin">
        <color indexed="64"/>
      </left>
      <right style="thin">
        <color theme="5" tint="-0.249977111117893"/>
      </right>
      <top/>
      <bottom style="thin">
        <color indexed="64"/>
      </bottom>
      <diagonal/>
    </border>
    <border>
      <left style="thin">
        <color theme="5" tint="-0.249977111117893"/>
      </left>
      <right style="thin">
        <color indexed="64"/>
      </right>
      <top style="thin">
        <color indexed="64"/>
      </top>
      <bottom style="thin">
        <color theme="5" tint="-0.249977111117893"/>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97">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2"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5" fillId="2" borderId="0" xfId="1" applyFill="1" applyAlignment="1" applyProtection="1">
      <protection locked="0"/>
    </xf>
    <xf numFmtId="0" fontId="0" fillId="2" borderId="0" xfId="0" applyFill="1" applyAlignment="1" applyProtection="1">
      <alignment wrapText="1"/>
      <protection locked="0"/>
    </xf>
    <xf numFmtId="0" fontId="5" fillId="0" borderId="0" xfId="1" applyFill="1" applyAlignment="1" applyProtection="1"/>
    <xf numFmtId="0" fontId="2" fillId="2" borderId="0" xfId="0" applyFont="1" applyFill="1"/>
    <xf numFmtId="0" fontId="0" fillId="2" borderId="0" xfId="0" applyFill="1" applyAlignment="1">
      <alignment wrapText="1"/>
    </xf>
    <xf numFmtId="0" fontId="1" fillId="2" borderId="0" xfId="0" applyFont="1" applyFill="1" applyProtection="1"/>
    <xf numFmtId="0" fontId="0" fillId="2" borderId="0" xfId="0" applyFill="1" applyProtection="1"/>
    <xf numFmtId="0" fontId="1" fillId="2" borderId="0" xfId="0" applyFont="1" applyFill="1"/>
    <xf numFmtId="0" fontId="0" fillId="2" borderId="1" xfId="0" applyFill="1" applyBorder="1" applyAlignment="1">
      <alignment horizontal="right" vertical="center" wrapText="1"/>
    </xf>
    <xf numFmtId="0" fontId="0" fillId="2" borderId="1" xfId="0" applyFill="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7" fillId="2" borderId="2" xfId="0" applyFont="1" applyFill="1" applyBorder="1"/>
    <xf numFmtId="0" fontId="7" fillId="2" borderId="2" xfId="0" applyFont="1" applyFill="1" applyBorder="1" applyAlignment="1">
      <alignment horizontal="left"/>
    </xf>
    <xf numFmtId="0" fontId="8" fillId="2" borderId="3" xfId="0" applyFont="1" applyFill="1" applyBorder="1" applyAlignment="1">
      <alignment horizontal="left"/>
    </xf>
    <xf numFmtId="1" fontId="8" fillId="2" borderId="0" xfId="0" applyNumberFormat="1" applyFont="1" applyFill="1" applyAlignment="1">
      <alignment horizontal="left"/>
    </xf>
    <xf numFmtId="1" fontId="7" fillId="2" borderId="0" xfId="0" applyNumberFormat="1" applyFont="1" applyFill="1" applyAlignment="1">
      <alignment horizontal="left"/>
    </xf>
    <xf numFmtId="1" fontId="7" fillId="2" borderId="4" xfId="0" applyNumberFormat="1" applyFont="1" applyFill="1" applyBorder="1" applyAlignment="1">
      <alignment horizontal="left"/>
    </xf>
    <xf numFmtId="0" fontId="8" fillId="2" borderId="0" xfId="0" applyFont="1" applyFill="1"/>
    <xf numFmtId="0" fontId="8" fillId="2" borderId="1" xfId="0" applyFont="1" applyFill="1" applyBorder="1" applyAlignment="1">
      <alignment horizontal="center"/>
    </xf>
    <xf numFmtId="0" fontId="7" fillId="2" borderId="5" xfId="0" applyFont="1" applyFill="1" applyBorder="1"/>
    <xf numFmtId="1" fontId="7" fillId="2" borderId="0" xfId="0" applyNumberFormat="1" applyFont="1" applyFill="1" applyBorder="1" applyAlignment="1">
      <alignment horizontal="left"/>
    </xf>
    <xf numFmtId="0" fontId="8" fillId="2" borderId="1" xfId="0" applyFont="1" applyFill="1" applyBorder="1" applyAlignment="1">
      <alignment vertical="top" wrapText="1"/>
    </xf>
    <xf numFmtId="0" fontId="8" fillId="4" borderId="6" xfId="0" applyFont="1" applyFill="1" applyBorder="1"/>
    <xf numFmtId="0" fontId="0" fillId="0" borderId="1" xfId="0" applyFill="1" applyBorder="1" applyAlignment="1">
      <alignment horizontal="left" wrapText="1"/>
    </xf>
    <xf numFmtId="0" fontId="8" fillId="2" borderId="10" xfId="0" applyFont="1" applyFill="1" applyBorder="1" applyAlignment="1">
      <alignment horizontal="center"/>
    </xf>
    <xf numFmtId="0" fontId="8" fillId="2" borderId="1" xfId="0" applyFont="1" applyFill="1" applyBorder="1" applyAlignment="1">
      <alignment horizontal="center" vertical="top" wrapText="1"/>
    </xf>
    <xf numFmtId="0" fontId="1" fillId="0" borderId="11" xfId="0" applyFont="1" applyBorder="1" applyAlignment="1">
      <alignment horizontal="center"/>
    </xf>
    <xf numFmtId="0" fontId="8" fillId="2" borderId="6" xfId="0" applyFont="1" applyFill="1" applyBorder="1"/>
    <xf numFmtId="0" fontId="8" fillId="0" borderId="6" xfId="0" applyFont="1" applyFill="1" applyBorder="1"/>
    <xf numFmtId="0" fontId="8" fillId="2" borderId="1" xfId="0" applyFont="1" applyFill="1" applyBorder="1" applyAlignment="1">
      <alignment horizontal="left" vertical="top" wrapText="1"/>
    </xf>
    <xf numFmtId="0" fontId="10" fillId="0" borderId="0" xfId="0" applyFont="1"/>
    <xf numFmtId="0" fontId="8" fillId="2" borderId="12" xfId="0" applyFont="1" applyFill="1" applyBorder="1" applyAlignment="1">
      <alignment horizontal="left"/>
    </xf>
    <xf numFmtId="0" fontId="0" fillId="0" borderId="6" xfId="0" applyBorder="1"/>
    <xf numFmtId="0" fontId="10" fillId="2" borderId="0" xfId="0" applyFont="1" applyFill="1"/>
    <xf numFmtId="10" fontId="0" fillId="0" borderId="0" xfId="0" applyNumberFormat="1"/>
    <xf numFmtId="0" fontId="1" fillId="0" borderId="8" xfId="0" applyFont="1" applyBorder="1" applyAlignment="1">
      <alignment horizontal="center"/>
    </xf>
    <xf numFmtId="0" fontId="8" fillId="0" borderId="1" xfId="0" applyFont="1" applyFill="1" applyBorder="1" applyAlignment="1">
      <alignment horizontal="left" vertical="top" wrapText="1"/>
    </xf>
    <xf numFmtId="0" fontId="1" fillId="2" borderId="10" xfId="0" applyFont="1" applyFill="1" applyBorder="1" applyAlignment="1">
      <alignment horizontal="center"/>
    </xf>
    <xf numFmtId="0" fontId="0" fillId="5" borderId="1" xfId="0"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10" fontId="0" fillId="5" borderId="1" xfId="0" applyNumberFormat="1" applyFill="1" applyBorder="1" applyAlignment="1">
      <alignment horizontal="center"/>
    </xf>
    <xf numFmtId="10" fontId="1" fillId="2" borderId="1" xfId="0" applyNumberFormat="1" applyFont="1" applyFill="1" applyBorder="1" applyAlignment="1">
      <alignment horizontal="center"/>
    </xf>
    <xf numFmtId="0" fontId="1" fillId="0" borderId="0" xfId="0" applyFont="1" applyBorder="1" applyAlignment="1"/>
    <xf numFmtId="0" fontId="0" fillId="2" borderId="0" xfId="0" applyFont="1" applyFill="1"/>
    <xf numFmtId="0" fontId="0" fillId="0" borderId="0" xfId="0" applyFont="1" applyBorder="1"/>
    <xf numFmtId="0" fontId="0" fillId="0" borderId="0" xfId="0" applyFont="1"/>
    <xf numFmtId="1" fontId="0" fillId="2" borderId="0" xfId="0" applyNumberFormat="1" applyFont="1" applyFill="1" applyBorder="1" applyAlignment="1">
      <alignment horizontal="left"/>
    </xf>
    <xf numFmtId="0" fontId="0" fillId="2" borderId="0" xfId="0" applyFont="1" applyFill="1" applyAlignment="1">
      <alignment horizontal="center"/>
    </xf>
    <xf numFmtId="0" fontId="7" fillId="2" borderId="9" xfId="0" applyFont="1" applyFill="1" applyBorder="1" applyAlignment="1">
      <alignment horizontal="center"/>
    </xf>
    <xf numFmtId="0" fontId="1" fillId="2" borderId="13" xfId="0" applyFont="1" applyFill="1" applyBorder="1" applyAlignment="1"/>
    <xf numFmtId="0" fontId="1" fillId="0" borderId="14" xfId="0" applyFont="1" applyBorder="1" applyAlignment="1"/>
    <xf numFmtId="0" fontId="1" fillId="0" borderId="15" xfId="0" applyFont="1" applyBorder="1" applyAlignment="1"/>
    <xf numFmtId="10" fontId="0" fillId="0" borderId="0" xfId="0" applyNumberFormat="1" applyFill="1" applyBorder="1" applyAlignment="1">
      <alignment horizontal="center"/>
    </xf>
    <xf numFmtId="0" fontId="1" fillId="2" borderId="16" xfId="0" applyFont="1" applyFill="1" applyBorder="1" applyAlignment="1"/>
    <xf numFmtId="0" fontId="0" fillId="0" borderId="5" xfId="0" applyBorder="1"/>
    <xf numFmtId="0" fontId="2" fillId="2" borderId="1" xfId="0" applyFont="1" applyFill="1" applyBorder="1" applyAlignment="1">
      <alignment horizontal="center" wrapText="1"/>
    </xf>
    <xf numFmtId="0" fontId="1" fillId="3" borderId="1" xfId="0" applyFont="1" applyFill="1" applyBorder="1" applyAlignment="1">
      <alignment horizontal="left" wrapText="1"/>
    </xf>
    <xf numFmtId="0" fontId="1" fillId="0" borderId="8" xfId="0" applyFont="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6" fillId="2" borderId="1" xfId="0" applyFont="1" applyFill="1" applyBorder="1" applyAlignment="1"/>
    <xf numFmtId="0" fontId="7" fillId="2" borderId="7" xfId="0" applyFont="1" applyFill="1" applyBorder="1" applyAlignment="1">
      <alignment horizontal="center"/>
    </xf>
    <xf numFmtId="0" fontId="7" fillId="2" borderId="8" xfId="0" applyFont="1" applyFill="1" applyBorder="1" applyAlignment="1">
      <alignment horizontal="center"/>
    </xf>
    <xf numFmtId="0" fontId="1" fillId="2" borderId="7" xfId="0" applyFont="1" applyFill="1" applyBorder="1" applyAlignment="1"/>
    <xf numFmtId="0" fontId="1" fillId="0" borderId="8" xfId="0" applyFont="1" applyBorder="1" applyAlignment="1"/>
    <xf numFmtId="0" fontId="1" fillId="0" borderId="9" xfId="0" applyFont="1" applyBorder="1" applyAlignment="1"/>
    <xf numFmtId="0" fontId="8" fillId="2" borderId="17" xfId="0" applyFont="1" applyFill="1" applyBorder="1" applyAlignment="1">
      <alignment vertical="top" wrapText="1"/>
    </xf>
    <xf numFmtId="0" fontId="0" fillId="0" borderId="18" xfId="0" applyBorder="1"/>
    <xf numFmtId="0" fontId="0" fillId="0" borderId="21" xfId="0" applyBorder="1"/>
    <xf numFmtId="0" fontId="0" fillId="6" borderId="19" xfId="0" applyFill="1" applyBorder="1"/>
    <xf numFmtId="0" fontId="0" fillId="6" borderId="20" xfId="0" applyFill="1" applyBorder="1"/>
    <xf numFmtId="0" fontId="0" fillId="6" borderId="22" xfId="0" applyFill="1" applyBorder="1"/>
    <xf numFmtId="0" fontId="0" fillId="0" borderId="23" xfId="0" applyBorder="1"/>
    <xf numFmtId="0" fontId="0" fillId="6" borderId="6" xfId="0" applyFill="1" applyBorder="1"/>
    <xf numFmtId="0" fontId="0" fillId="0" borderId="1" xfId="0" applyFont="1" applyFill="1" applyBorder="1" applyAlignment="1">
      <alignment horizontal="right" wrapText="1"/>
    </xf>
    <xf numFmtId="0" fontId="10" fillId="2" borderId="6" xfId="0" applyFont="1" applyFill="1" applyBorder="1" applyAlignment="1">
      <alignment horizontal="left"/>
    </xf>
    <xf numFmtId="0" fontId="10" fillId="0" borderId="6" xfId="0" applyFont="1" applyBorder="1" applyAlignment="1"/>
    <xf numFmtId="0" fontId="0" fillId="2" borderId="0" xfId="0" applyFont="1" applyFill="1" applyBorder="1"/>
    <xf numFmtId="0" fontId="0" fillId="0" borderId="25" xfId="0" applyBorder="1"/>
    <xf numFmtId="10" fontId="0" fillId="0" borderId="24" xfId="0" applyNumberFormat="1" applyBorder="1" applyAlignment="1">
      <alignment horizontal="right"/>
    </xf>
    <xf numFmtId="0" fontId="0" fillId="0" borderId="24" xfId="0" applyBorder="1"/>
    <xf numFmtId="10" fontId="0" fillId="0" borderId="24" xfId="0" applyNumberFormat="1" applyBorder="1"/>
    <xf numFmtId="10" fontId="0" fillId="0" borderId="0" xfId="0" applyNumberFormat="1" applyBorder="1" applyAlignment="1">
      <alignment horizontal="right"/>
    </xf>
    <xf numFmtId="10" fontId="0" fillId="0" borderId="0" xfId="0" applyNumberFormat="1" applyBorder="1"/>
    <xf numFmtId="0" fontId="1" fillId="0" borderId="4" xfId="0" applyFont="1" applyBorder="1"/>
    <xf numFmtId="0" fontId="1" fillId="0" borderId="20" xfId="0" applyFont="1" applyBorder="1"/>
  </cellXfs>
  <cellStyles count="2">
    <cellStyle name="Hyperlink" xfId="1" builtinId="8"/>
    <cellStyle name="Normal" xfId="0" builtinId="0"/>
  </cellStyles>
  <dxfs count="3">
    <dxf>
      <fill>
        <patternFill patternType="darkUp"/>
      </fill>
    </dxf>
    <dxf>
      <fill>
        <patternFill patternType="darkUp"/>
      </fill>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0"/>
          <c:order val="0"/>
          <c:spPr>
            <a:solidFill>
              <a:schemeClr val="accent1">
                <a:alpha val="50196"/>
              </a:schemeClr>
            </a:solidFill>
            <a:ln w="25400">
              <a:solidFill>
                <a:schemeClr val="accent1"/>
              </a:solidFill>
              <a:prstDash val="sysDot"/>
            </a:ln>
            <a:effectLst/>
          </c:spPr>
          <c:cat>
            <c:numRef>
              <c:f>Summary!$K$17:$P$17</c:f>
              <c:numCache>
                <c:formatCode>General</c:formatCode>
                <c:ptCount val="6"/>
                <c:pt idx="0">
                  <c:v>6</c:v>
                </c:pt>
                <c:pt idx="1">
                  <c:v>8</c:v>
                </c:pt>
                <c:pt idx="2">
                  <c:v>9</c:v>
                </c:pt>
                <c:pt idx="3">
                  <c:v>12</c:v>
                </c:pt>
                <c:pt idx="4">
                  <c:v>14</c:v>
                </c:pt>
                <c:pt idx="5">
                  <c:v>20</c:v>
                </c:pt>
              </c:numCache>
            </c:numRef>
          </c:cat>
          <c:val>
            <c:numRef>
              <c:f>Summary!$K$27:$P$27</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A74-45EB-BD7F-ABD08D3909F5}"/>
            </c:ext>
          </c:extLst>
        </c:ser>
        <c:dLbls>
          <c:showLegendKey val="0"/>
          <c:showVal val="0"/>
          <c:showCatName val="0"/>
          <c:showSerName val="0"/>
          <c:showPercent val="0"/>
          <c:showBubbleSize val="0"/>
        </c:dLbls>
        <c:axId val="611799464"/>
        <c:axId val="608503216"/>
      </c:radarChart>
      <c:catAx>
        <c:axId val="61179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503216"/>
        <c:crosses val="autoZero"/>
        <c:auto val="1"/>
        <c:lblAlgn val="ctr"/>
        <c:lblOffset val="100"/>
        <c:noMultiLvlLbl val="0"/>
      </c:catAx>
      <c:valAx>
        <c:axId val="608503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799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Recommendations</a:t>
            </a:r>
            <a:r>
              <a:rPr lang="en-GB" baseline="0"/>
              <a:t> met</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6"/>
            </a:solidFill>
            <a:ln>
              <a:noFill/>
            </a:ln>
            <a:effectLst/>
          </c:spPr>
          <c:invertIfNegative val="0"/>
          <c:cat>
            <c:numRef>
              <c:f>Summary!$K$26:$P$26</c:f>
              <c:numCache>
                <c:formatCode>General</c:formatCode>
                <c:ptCount val="6"/>
                <c:pt idx="0">
                  <c:v>6</c:v>
                </c:pt>
                <c:pt idx="1">
                  <c:v>8</c:v>
                </c:pt>
                <c:pt idx="2">
                  <c:v>9</c:v>
                </c:pt>
                <c:pt idx="3">
                  <c:v>12</c:v>
                </c:pt>
                <c:pt idx="4">
                  <c:v>14</c:v>
                </c:pt>
                <c:pt idx="5">
                  <c:v>20</c:v>
                </c:pt>
              </c:numCache>
            </c:numRef>
          </c:cat>
          <c:val>
            <c:numRef>
              <c:f>Summary!$K$27:$P$27</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D39-4039-8D1C-A8A4DCAD45DE}"/>
            </c:ext>
          </c:extLst>
        </c:ser>
        <c:dLbls>
          <c:showLegendKey val="0"/>
          <c:showVal val="0"/>
          <c:showCatName val="0"/>
          <c:showSerName val="0"/>
          <c:showPercent val="0"/>
          <c:showBubbleSize val="0"/>
        </c:dLbls>
        <c:gapWidth val="219"/>
        <c:overlap val="-27"/>
        <c:axId val="68032064"/>
        <c:axId val="68034024"/>
      </c:barChart>
      <c:catAx>
        <c:axId val="6803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34024"/>
        <c:crosses val="autoZero"/>
        <c:auto val="1"/>
        <c:lblAlgn val="ctr"/>
        <c:lblOffset val="100"/>
        <c:noMultiLvlLbl val="0"/>
      </c:catAx>
      <c:valAx>
        <c:axId val="680340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32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emf"/><Relationship Id="rId5" Type="http://schemas.openxmlformats.org/officeDocument/2006/relationships/hyperlink" Target="http://www.ncepod.org.uk/2015gih.html" TargetMode="External"/><Relationship Id="rId4" Type="http://schemas.openxmlformats.org/officeDocument/2006/relationships/hyperlink" Target="http://www.ncepod.org.uk/2015gih.htm#http://www.ncepod.org.uk/2015gih.ht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B7"/><Relationship Id="rId2" Type="http://schemas.openxmlformats.org/officeDocument/2006/relationships/image" Target="../media/image2.gif"/><Relationship Id="rId16" Type="http://schemas.openxmlformats.org/officeDocument/2006/relationships/hyperlink" Target="#Recommendations!B3"/><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hyperlink" Target="#Recommendations!B4"/><Relationship Id="rId7" Type="http://schemas.openxmlformats.org/officeDocument/2006/relationships/hyperlink" Target="#Recommendations!B8"/><Relationship Id="rId2" Type="http://schemas.openxmlformats.org/officeDocument/2006/relationships/image" Target="../media/image2.gif"/><Relationship Id="rId1" Type="http://schemas.openxmlformats.org/officeDocument/2006/relationships/hyperlink" Target="#Recommendations!B3"/><Relationship Id="rId6" Type="http://schemas.openxmlformats.org/officeDocument/2006/relationships/hyperlink" Target="#Recommendations!B7"/><Relationship Id="rId5" Type="http://schemas.openxmlformats.org/officeDocument/2006/relationships/hyperlink" Target="#Recommendations!B6"/><Relationship Id="rId4" Type="http://schemas.openxmlformats.org/officeDocument/2006/relationships/hyperlink" Target="#Recommendations!B5"/><Relationship Id="rId9"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733800"/>
          <a:ext cx="180975" cy="172307"/>
        </a:xfrm>
        <a:prstGeom prst="rect">
          <a:avLst/>
        </a:prstGeom>
        <a:noFill/>
      </xdr:spPr>
    </xdr:pic>
    <xdr:clientData/>
  </xdr:twoCellAnchor>
  <xdr:twoCellAnchor>
    <xdr:from>
      <xdr:col>0</xdr:col>
      <xdr:colOff>523875</xdr:colOff>
      <xdr:row>6</xdr:row>
      <xdr:rowOff>152400</xdr:rowOff>
    </xdr:from>
    <xdr:to>
      <xdr:col>0</xdr:col>
      <xdr:colOff>1190625</xdr:colOff>
      <xdr:row>7</xdr:row>
      <xdr:rowOff>533400</xdr:rowOff>
    </xdr:to>
    <xdr:sp macro="" textlink="">
      <xdr:nvSpPr>
        <xdr:cNvPr id="4" name="Text Box 1">
          <a:hlinkClick xmlns:r="http://schemas.openxmlformats.org/officeDocument/2006/relationships" r:id="rId4"/>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23875" y="139065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Calibri"/>
              <a:cs typeface="Calibri"/>
            </a:rPr>
            <a:t>http://www.ncepod.org.uk/2015gih.htm</a:t>
          </a:r>
        </a:p>
      </xdr:txBody>
    </xdr:sp>
    <xdr:clientData/>
  </xdr:twoCellAnchor>
  <xdr:twoCellAnchor editAs="oneCell">
    <xdr:from>
      <xdr:col>0</xdr:col>
      <xdr:colOff>0</xdr:colOff>
      <xdr:row>0</xdr:row>
      <xdr:rowOff>0</xdr:rowOff>
    </xdr:from>
    <xdr:to>
      <xdr:col>0</xdr:col>
      <xdr:colOff>3562349</xdr:colOff>
      <xdr:row>17</xdr:row>
      <xdr:rowOff>28574</xdr:rowOff>
    </xdr:to>
    <xdr:pic>
      <xdr:nvPicPr>
        <xdr:cNvPr id="5" name="Picture 2">
          <a:hlinkClick xmlns:r="http://schemas.openxmlformats.org/officeDocument/2006/relationships" r:id="rId5"/>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0" y="0"/>
          <a:ext cx="3562349" cy="469582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6</xdr:row>
      <xdr:rowOff>115684</xdr:rowOff>
    </xdr:from>
    <xdr:to>
      <xdr:col>0</xdr:col>
      <xdr:colOff>5659162</xdr:colOff>
      <xdr:row>6</xdr:row>
      <xdr:rowOff>287991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1973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3</xdr:row>
      <xdr:rowOff>57150</xdr:rowOff>
    </xdr:from>
    <xdr:to>
      <xdr:col>5</xdr:col>
      <xdr:colOff>0</xdr:colOff>
      <xdr:row>4</xdr:row>
      <xdr:rowOff>857</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25000" y="647700"/>
          <a:ext cx="0" cy="134207"/>
        </a:xfrm>
        <a:prstGeom prst="rect">
          <a:avLst/>
        </a:prstGeom>
        <a:noFill/>
      </xdr:spPr>
    </xdr:pic>
    <xdr:clientData/>
  </xdr:twoCellAnchor>
  <xdr:twoCellAnchor editAs="oneCell">
    <xdr:from>
      <xdr:col>6</xdr:col>
      <xdr:colOff>657225</xdr:colOff>
      <xdr:row>3</xdr:row>
      <xdr:rowOff>57150</xdr:rowOff>
    </xdr:from>
    <xdr:to>
      <xdr:col>6</xdr:col>
      <xdr:colOff>657225</xdr:colOff>
      <xdr:row>4</xdr:row>
      <xdr:rowOff>857</xdr:rowOff>
    </xdr:to>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29575" y="647700"/>
          <a:ext cx="0" cy="134207"/>
        </a:xfrm>
        <a:prstGeom prst="rect">
          <a:avLst/>
        </a:prstGeom>
        <a:noFill/>
      </xdr:spPr>
    </xdr:pic>
    <xdr:clientData/>
  </xdr:twoCellAnchor>
  <xdr:twoCellAnchor editAs="oneCell">
    <xdr:from>
      <xdr:col>10</xdr:col>
      <xdr:colOff>0</xdr:colOff>
      <xdr:row>3</xdr:row>
      <xdr:rowOff>57150</xdr:rowOff>
    </xdr:from>
    <xdr:to>
      <xdr:col>10</xdr:col>
      <xdr:colOff>0</xdr:colOff>
      <xdr:row>4</xdr:row>
      <xdr:rowOff>857</xdr:rowOff>
    </xdr:to>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02400" y="647700"/>
          <a:ext cx="0" cy="134207"/>
        </a:xfrm>
        <a:prstGeom prst="rect">
          <a:avLst/>
        </a:prstGeom>
        <a:noFill/>
      </xdr:spPr>
    </xdr:pic>
    <xdr:clientData/>
  </xdr:twoCellAnchor>
  <xdr:twoCellAnchor editAs="oneCell">
    <xdr:from>
      <xdr:col>10</xdr:col>
      <xdr:colOff>857250</xdr:colOff>
      <xdr:row>3</xdr:row>
      <xdr:rowOff>57150</xdr:rowOff>
    </xdr:from>
    <xdr:to>
      <xdr:col>10</xdr:col>
      <xdr:colOff>857250</xdr:colOff>
      <xdr:row>4</xdr:row>
      <xdr:rowOff>857</xdr:rowOff>
    </xdr:to>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596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12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622625"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98470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994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586025"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2051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223075"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28" name="Picture 2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07995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4</xdr:row>
      <xdr:rowOff>857</xdr:rowOff>
    </xdr:to>
    <xdr:pic>
      <xdr:nvPicPr>
        <xdr:cNvPr id="3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73850" y="647700"/>
          <a:ext cx="0" cy="134207"/>
        </a:xfrm>
        <a:prstGeom prst="rect">
          <a:avLst/>
        </a:prstGeom>
        <a:noFill/>
      </xdr:spPr>
    </xdr:pic>
    <xdr:clientData/>
  </xdr:twoCellAnchor>
  <xdr:twoCellAnchor editAs="oneCell">
    <xdr:from>
      <xdr:col>7</xdr:col>
      <xdr:colOff>657225</xdr:colOff>
      <xdr:row>3</xdr:row>
      <xdr:rowOff>57150</xdr:rowOff>
    </xdr:from>
    <xdr:to>
      <xdr:col>7</xdr:col>
      <xdr:colOff>657225</xdr:colOff>
      <xdr:row>4</xdr:row>
      <xdr:rowOff>857</xdr:rowOff>
    </xdr:to>
    <xdr:pic>
      <xdr:nvPicPr>
        <xdr:cNvPr id="4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49400" y="647700"/>
          <a:ext cx="0" cy="134207"/>
        </a:xfrm>
        <a:prstGeom prst="rect">
          <a:avLst/>
        </a:prstGeom>
        <a:noFill/>
      </xdr:spPr>
    </xdr:pic>
    <xdr:clientData/>
  </xdr:twoCellAnchor>
  <xdr:oneCellAnchor>
    <xdr:from>
      <xdr:col>11</xdr:col>
      <xdr:colOff>857250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706475" y="647700"/>
          <a:ext cx="0" cy="134207"/>
        </a:xfrm>
        <a:prstGeom prst="rect">
          <a:avLst/>
        </a:prstGeom>
        <a:noFill/>
      </xdr:spPr>
    </xdr:pic>
    <xdr:clientData/>
  </xdr:oneCellAnchor>
  <xdr:oneCellAnchor>
    <xdr:from>
      <xdr:col>12</xdr:col>
      <xdr:colOff>857250</xdr:colOff>
      <xdr:row>3</xdr:row>
      <xdr:rowOff>57150</xdr:rowOff>
    </xdr:from>
    <xdr:ext cx="0" cy="134207"/>
    <xdr:pic>
      <xdr:nvPicPr>
        <xdr:cNvPr id="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706475" y="647700"/>
          <a:ext cx="0" cy="134207"/>
        </a:xfrm>
        <a:prstGeom prst="rect">
          <a:avLst/>
        </a:prstGeom>
        <a:noFill/>
      </xdr:spPr>
    </xdr:pic>
    <xdr:clientData/>
  </xdr:oneCellAnchor>
  <xdr:oneCellAnchor>
    <xdr:from>
      <xdr:col>2</xdr:col>
      <xdr:colOff>685800</xdr:colOff>
      <xdr:row>3</xdr:row>
      <xdr:rowOff>9525</xdr:rowOff>
    </xdr:from>
    <xdr:ext cx="180975" cy="172307"/>
    <xdr:pic>
      <xdr:nvPicPr>
        <xdr:cNvPr id="3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19525" y="600075"/>
          <a:ext cx="180975" cy="172307"/>
        </a:xfrm>
        <a:prstGeom prst="rect">
          <a:avLst/>
        </a:prstGeom>
        <a:noFill/>
      </xdr:spPr>
    </xdr:pic>
    <xdr:clientData/>
  </xdr:oneCellAnchor>
  <xdr:oneCellAnchor>
    <xdr:from>
      <xdr:col>3</xdr:col>
      <xdr:colOff>638175</xdr:colOff>
      <xdr:row>3</xdr:row>
      <xdr:rowOff>9525</xdr:rowOff>
    </xdr:from>
    <xdr:ext cx="180975" cy="172307"/>
    <xdr:pic>
      <xdr:nvPicPr>
        <xdr:cNvPr id="33"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600075"/>
          <a:ext cx="180975" cy="172307"/>
        </a:xfrm>
        <a:prstGeom prst="rect">
          <a:avLst/>
        </a:prstGeom>
        <a:noFill/>
      </xdr:spPr>
    </xdr:pic>
    <xdr:clientData/>
  </xdr:oneCellAnchor>
  <xdr:oneCellAnchor>
    <xdr:from>
      <xdr:col>9</xdr:col>
      <xdr:colOff>466725</xdr:colOff>
      <xdr:row>3</xdr:row>
      <xdr:rowOff>9525</xdr:rowOff>
    </xdr:from>
    <xdr:ext cx="180975" cy="172307"/>
    <xdr:pic>
      <xdr:nvPicPr>
        <xdr:cNvPr id="34"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0" y="600075"/>
          <a:ext cx="180975" cy="172307"/>
        </a:xfrm>
        <a:prstGeom prst="rect">
          <a:avLst/>
        </a:prstGeom>
        <a:noFill/>
      </xdr:spPr>
    </xdr:pic>
    <xdr:clientData/>
  </xdr:oneCellAnchor>
  <xdr:oneCellAnchor>
    <xdr:from>
      <xdr:col>6</xdr:col>
      <xdr:colOff>666750</xdr:colOff>
      <xdr:row>3</xdr:row>
      <xdr:rowOff>9525</xdr:rowOff>
    </xdr:from>
    <xdr:ext cx="180975" cy="172307"/>
    <xdr:pic>
      <xdr:nvPicPr>
        <xdr:cNvPr id="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39100" y="600075"/>
          <a:ext cx="180975" cy="172307"/>
        </a:xfrm>
        <a:prstGeom prst="rect">
          <a:avLst/>
        </a:prstGeom>
        <a:noFill/>
      </xdr:spPr>
    </xdr:pic>
    <xdr:clientData/>
  </xdr:oneCellAnchor>
  <xdr:oneCellAnchor>
    <xdr:from>
      <xdr:col>7</xdr:col>
      <xdr:colOff>495300</xdr:colOff>
      <xdr:row>3</xdr:row>
      <xdr:rowOff>21166</xdr:rowOff>
    </xdr:from>
    <xdr:ext cx="180975" cy="172307"/>
    <xdr:pic>
      <xdr:nvPicPr>
        <xdr:cNvPr id="3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38217" y="613833"/>
          <a:ext cx="180975" cy="172307"/>
        </a:xfrm>
        <a:prstGeom prst="rect">
          <a:avLst/>
        </a:prstGeom>
        <a:noFill/>
      </xdr:spPr>
    </xdr:pic>
    <xdr:clientData/>
  </xdr:oneCellAnchor>
  <xdr:oneCellAnchor>
    <xdr:from>
      <xdr:col>8</xdr:col>
      <xdr:colOff>676275</xdr:colOff>
      <xdr:row>3</xdr:row>
      <xdr:rowOff>9525</xdr:rowOff>
    </xdr:from>
    <xdr:ext cx="180975" cy="172307"/>
    <xdr:pic>
      <xdr:nvPicPr>
        <xdr:cNvPr id="3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2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877550" y="600075"/>
          <a:ext cx="180975" cy="172307"/>
        </a:xfrm>
        <a:prstGeom prst="rect">
          <a:avLst/>
        </a:prstGeom>
        <a:noFill/>
      </xdr:spPr>
    </xdr:pic>
    <xdr:clientData/>
  </xdr:oneCellAnchor>
  <xdr:oneCellAnchor>
    <xdr:from>
      <xdr:col>10</xdr:col>
      <xdr:colOff>352425</xdr:colOff>
      <xdr:row>3</xdr:row>
      <xdr:rowOff>9525</xdr:rowOff>
    </xdr:from>
    <xdr:ext cx="180975" cy="172307"/>
    <xdr:pic>
      <xdr:nvPicPr>
        <xdr:cNvPr id="39"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01650" y="600075"/>
          <a:ext cx="180975" cy="172307"/>
        </a:xfrm>
        <a:prstGeom prst="rect">
          <a:avLst/>
        </a:prstGeom>
        <a:noFill/>
      </xdr:spPr>
    </xdr:pic>
    <xdr:clientData/>
  </xdr:oneCellAnchor>
  <xdr:oneCellAnchor>
    <xdr:from>
      <xdr:col>11</xdr:col>
      <xdr:colOff>533400</xdr:colOff>
      <xdr:row>3</xdr:row>
      <xdr:rowOff>19050</xdr:rowOff>
    </xdr:from>
    <xdr:ext cx="180975" cy="172307"/>
    <xdr:pic>
      <xdr:nvPicPr>
        <xdr:cNvPr id="41"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335125" y="609600"/>
          <a:ext cx="180975" cy="172307"/>
        </a:xfrm>
        <a:prstGeom prst="rect">
          <a:avLst/>
        </a:prstGeom>
        <a:noFill/>
      </xdr:spPr>
    </xdr:pic>
    <xdr:clientData/>
  </xdr:oneCellAnchor>
  <xdr:oneCellAnchor>
    <xdr:from>
      <xdr:col>12</xdr:col>
      <xdr:colOff>864658</xdr:colOff>
      <xdr:row>3</xdr:row>
      <xdr:rowOff>20108</xdr:rowOff>
    </xdr:from>
    <xdr:ext cx="180975" cy="172307"/>
    <xdr:pic>
      <xdr:nvPicPr>
        <xdr:cNvPr id="42"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892991" y="612775"/>
          <a:ext cx="180975" cy="172307"/>
        </a:xfrm>
        <a:prstGeom prst="rect">
          <a:avLst/>
        </a:prstGeom>
        <a:noFill/>
      </xdr:spPr>
    </xdr:pic>
    <xdr:clientData/>
  </xdr:oneCellAnchor>
  <xdr:oneCellAnchor>
    <xdr:from>
      <xdr:col>13</xdr:col>
      <xdr:colOff>523875</xdr:colOff>
      <xdr:row>3</xdr:row>
      <xdr:rowOff>0</xdr:rowOff>
    </xdr:from>
    <xdr:ext cx="180975" cy="172307"/>
    <xdr:pic>
      <xdr:nvPicPr>
        <xdr:cNvPr id="44"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764000" y="590550"/>
          <a:ext cx="180975" cy="172307"/>
        </a:xfrm>
        <a:prstGeom prst="rect">
          <a:avLst/>
        </a:prstGeom>
        <a:noFill/>
      </xdr:spPr>
    </xdr:pic>
    <xdr:clientData/>
  </xdr:oneCellAnchor>
  <xdr:oneCellAnchor>
    <xdr:from>
      <xdr:col>14</xdr:col>
      <xdr:colOff>533400</xdr:colOff>
      <xdr:row>3</xdr:row>
      <xdr:rowOff>9525</xdr:rowOff>
    </xdr:from>
    <xdr:ext cx="180975" cy="172307"/>
    <xdr:pic>
      <xdr:nvPicPr>
        <xdr:cNvPr id="45"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992725" y="600075"/>
          <a:ext cx="180975" cy="172307"/>
        </a:xfrm>
        <a:prstGeom prst="rect">
          <a:avLst/>
        </a:prstGeom>
        <a:noFill/>
      </xdr:spPr>
    </xdr:pic>
    <xdr:clientData/>
  </xdr:oneCellAnchor>
  <xdr:twoCellAnchor editAs="oneCell">
    <xdr:from>
      <xdr:col>17</xdr:col>
      <xdr:colOff>666750</xdr:colOff>
      <xdr:row>3</xdr:row>
      <xdr:rowOff>9525</xdr:rowOff>
    </xdr:from>
    <xdr:to>
      <xdr:col>17</xdr:col>
      <xdr:colOff>847725</xdr:colOff>
      <xdr:row>3</xdr:row>
      <xdr:rowOff>181832</xdr:rowOff>
    </xdr:to>
    <xdr:pic>
      <xdr:nvPicPr>
        <xdr:cNvPr id="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3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564475" y="600075"/>
          <a:ext cx="180975" cy="17230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180975</xdr:colOff>
      <xdr:row>5</xdr:row>
      <xdr:rowOff>28575</xdr:rowOff>
    </xdr:from>
    <xdr:to>
      <xdr:col>10</xdr:col>
      <xdr:colOff>361950</xdr:colOff>
      <xdr:row>5</xdr:row>
      <xdr:rowOff>191357</xdr:rowOff>
    </xdr:to>
    <xdr:pic>
      <xdr:nvPicPr>
        <xdr:cNvPr id="15"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96175" y="809625"/>
          <a:ext cx="180975" cy="162782"/>
        </a:xfrm>
        <a:prstGeom prst="rect">
          <a:avLst/>
        </a:prstGeom>
        <a:noFill/>
      </xdr:spPr>
    </xdr:pic>
    <xdr:clientData/>
  </xdr:twoCellAnchor>
  <xdr:twoCellAnchor editAs="oneCell">
    <xdr:from>
      <xdr:col>11</xdr:col>
      <xdr:colOff>180975</xdr:colOff>
      <xdr:row>5</xdr:row>
      <xdr:rowOff>28575</xdr:rowOff>
    </xdr:from>
    <xdr:to>
      <xdr:col>11</xdr:col>
      <xdr:colOff>361950</xdr:colOff>
      <xdr:row>5</xdr:row>
      <xdr:rowOff>191357</xdr:rowOff>
    </xdr:to>
    <xdr:pic>
      <xdr:nvPicPr>
        <xdr:cNvPr id="1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05775" y="809625"/>
          <a:ext cx="180975" cy="162782"/>
        </a:xfrm>
        <a:prstGeom prst="rect">
          <a:avLst/>
        </a:prstGeom>
        <a:noFill/>
      </xdr:spPr>
    </xdr:pic>
    <xdr:clientData/>
  </xdr:twoCellAnchor>
  <xdr:twoCellAnchor editAs="oneCell">
    <xdr:from>
      <xdr:col>12</xdr:col>
      <xdr:colOff>171450</xdr:colOff>
      <xdr:row>5</xdr:row>
      <xdr:rowOff>28575</xdr:rowOff>
    </xdr:from>
    <xdr:to>
      <xdr:col>12</xdr:col>
      <xdr:colOff>352425</xdr:colOff>
      <xdr:row>5</xdr:row>
      <xdr:rowOff>191357</xdr:rowOff>
    </xdr:to>
    <xdr:pic>
      <xdr:nvPicPr>
        <xdr:cNvPr id="1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05850" y="809625"/>
          <a:ext cx="180975" cy="162782"/>
        </a:xfrm>
        <a:prstGeom prst="rect">
          <a:avLst/>
        </a:prstGeom>
        <a:noFill/>
      </xdr:spPr>
    </xdr:pic>
    <xdr:clientData/>
  </xdr:twoCellAnchor>
  <xdr:twoCellAnchor editAs="oneCell">
    <xdr:from>
      <xdr:col>13</xdr:col>
      <xdr:colOff>171450</xdr:colOff>
      <xdr:row>5</xdr:row>
      <xdr:rowOff>28575</xdr:rowOff>
    </xdr:from>
    <xdr:to>
      <xdr:col>13</xdr:col>
      <xdr:colOff>352425</xdr:colOff>
      <xdr:row>5</xdr:row>
      <xdr:rowOff>191357</xdr:rowOff>
    </xdr:to>
    <xdr:pic>
      <xdr:nvPicPr>
        <xdr:cNvPr id="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15450" y="809625"/>
          <a:ext cx="180975" cy="162782"/>
        </a:xfrm>
        <a:prstGeom prst="rect">
          <a:avLst/>
        </a:prstGeom>
        <a:noFill/>
      </xdr:spPr>
    </xdr:pic>
    <xdr:clientData/>
  </xdr:twoCellAnchor>
  <xdr:twoCellAnchor editAs="oneCell">
    <xdr:from>
      <xdr:col>14</xdr:col>
      <xdr:colOff>180975</xdr:colOff>
      <xdr:row>5</xdr:row>
      <xdr:rowOff>28575</xdr:rowOff>
    </xdr:from>
    <xdr:to>
      <xdr:col>14</xdr:col>
      <xdr:colOff>361950</xdr:colOff>
      <xdr:row>5</xdr:row>
      <xdr:rowOff>191357</xdr:rowOff>
    </xdr:to>
    <xdr:pic>
      <xdr:nvPicPr>
        <xdr:cNvPr id="1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34575" y="809625"/>
          <a:ext cx="180975" cy="162782"/>
        </a:xfrm>
        <a:prstGeom prst="rect">
          <a:avLst/>
        </a:prstGeom>
        <a:noFill/>
      </xdr:spPr>
    </xdr:pic>
    <xdr:clientData/>
  </xdr:twoCellAnchor>
  <xdr:twoCellAnchor editAs="oneCell">
    <xdr:from>
      <xdr:col>15</xdr:col>
      <xdr:colOff>238125</xdr:colOff>
      <xdr:row>5</xdr:row>
      <xdr:rowOff>38100</xdr:rowOff>
    </xdr:from>
    <xdr:to>
      <xdr:col>15</xdr:col>
      <xdr:colOff>419100</xdr:colOff>
      <xdr:row>5</xdr:row>
      <xdr:rowOff>200882</xdr:rowOff>
    </xdr:to>
    <xdr:pic>
      <xdr:nvPicPr>
        <xdr:cNvPr id="2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82125" y="1009650"/>
          <a:ext cx="180975" cy="162782"/>
        </a:xfrm>
        <a:prstGeom prst="rect">
          <a:avLst/>
        </a:prstGeom>
        <a:noFill/>
      </xdr:spPr>
    </xdr:pic>
    <xdr:clientData/>
  </xdr:twoCellAnchor>
  <xdr:oneCellAnchor>
    <xdr:from>
      <xdr:col>10</xdr:col>
      <xdr:colOff>180975</xdr:colOff>
      <xdr:row>16</xdr:row>
      <xdr:rowOff>28575</xdr:rowOff>
    </xdr:from>
    <xdr:ext cx="180975" cy="162782"/>
    <xdr:pic>
      <xdr:nvPicPr>
        <xdr:cNvPr id="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500-00002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76975" y="1000125"/>
          <a:ext cx="180975" cy="162782"/>
        </a:xfrm>
        <a:prstGeom prst="rect">
          <a:avLst/>
        </a:prstGeom>
        <a:noFill/>
      </xdr:spPr>
    </xdr:pic>
    <xdr:clientData/>
  </xdr:oneCellAnchor>
  <xdr:oneCellAnchor>
    <xdr:from>
      <xdr:col>11</xdr:col>
      <xdr:colOff>180975</xdr:colOff>
      <xdr:row>16</xdr:row>
      <xdr:rowOff>28575</xdr:rowOff>
    </xdr:from>
    <xdr:ext cx="180975" cy="162782"/>
    <xdr:pic>
      <xdr:nvPicPr>
        <xdr:cNvPr id="35"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5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86575" y="1000125"/>
          <a:ext cx="180975" cy="162782"/>
        </a:xfrm>
        <a:prstGeom prst="rect">
          <a:avLst/>
        </a:prstGeom>
        <a:noFill/>
      </xdr:spPr>
    </xdr:pic>
    <xdr:clientData/>
  </xdr:oneCellAnchor>
  <xdr:oneCellAnchor>
    <xdr:from>
      <xdr:col>12</xdr:col>
      <xdr:colOff>171450</xdr:colOff>
      <xdr:row>16</xdr:row>
      <xdr:rowOff>28575</xdr:rowOff>
    </xdr:from>
    <xdr:ext cx="180975" cy="162782"/>
    <xdr:pic>
      <xdr:nvPicPr>
        <xdr:cNvPr id="36"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5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00125"/>
          <a:ext cx="180975" cy="162782"/>
        </a:xfrm>
        <a:prstGeom prst="rect">
          <a:avLst/>
        </a:prstGeom>
        <a:noFill/>
      </xdr:spPr>
    </xdr:pic>
    <xdr:clientData/>
  </xdr:oneCellAnchor>
  <xdr:oneCellAnchor>
    <xdr:from>
      <xdr:col>13</xdr:col>
      <xdr:colOff>171450</xdr:colOff>
      <xdr:row>16</xdr:row>
      <xdr:rowOff>28575</xdr:rowOff>
    </xdr:from>
    <xdr:ext cx="180975" cy="162782"/>
    <xdr:pic>
      <xdr:nvPicPr>
        <xdr:cNvPr id="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500-00002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96250" y="1000125"/>
          <a:ext cx="180975" cy="162782"/>
        </a:xfrm>
        <a:prstGeom prst="rect">
          <a:avLst/>
        </a:prstGeom>
        <a:noFill/>
      </xdr:spPr>
    </xdr:pic>
    <xdr:clientData/>
  </xdr:oneCellAnchor>
  <xdr:oneCellAnchor>
    <xdr:from>
      <xdr:col>14</xdr:col>
      <xdr:colOff>180975</xdr:colOff>
      <xdr:row>16</xdr:row>
      <xdr:rowOff>28575</xdr:rowOff>
    </xdr:from>
    <xdr:ext cx="180975" cy="162782"/>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500-00002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15375" y="1000125"/>
          <a:ext cx="180975" cy="162782"/>
        </a:xfrm>
        <a:prstGeom prst="rect">
          <a:avLst/>
        </a:prstGeom>
        <a:noFill/>
      </xdr:spPr>
    </xdr:pic>
    <xdr:clientData/>
  </xdr:oneCellAnchor>
  <xdr:oneCellAnchor>
    <xdr:from>
      <xdr:col>15</xdr:col>
      <xdr:colOff>238125</xdr:colOff>
      <xdr:row>16</xdr:row>
      <xdr:rowOff>38100</xdr:rowOff>
    </xdr:from>
    <xdr:ext cx="180975" cy="162782"/>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500-00002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82125" y="1009650"/>
          <a:ext cx="180975" cy="162782"/>
        </a:xfrm>
        <a:prstGeom prst="rect">
          <a:avLst/>
        </a:prstGeom>
        <a:noFill/>
      </xdr:spPr>
    </xdr:pic>
    <xdr:clientData/>
  </xdr:oneCellAnchor>
  <xdr:twoCellAnchor>
    <xdr:from>
      <xdr:col>0</xdr:col>
      <xdr:colOff>476250</xdr:colOff>
      <xdr:row>4</xdr:row>
      <xdr:rowOff>14287</xdr:rowOff>
    </xdr:from>
    <xdr:to>
      <xdr:col>8</xdr:col>
      <xdr:colOff>171450</xdr:colOff>
      <xdr:row>16</xdr:row>
      <xdr:rowOff>61912</xdr:rowOff>
    </xdr:to>
    <xdr:graphicFrame macro="">
      <xdr:nvGraphicFramePr>
        <xdr:cNvPr id="4" name="Chart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504825</xdr:colOff>
      <xdr:row>16</xdr:row>
      <xdr:rowOff>247650</xdr:rowOff>
    </xdr:from>
    <xdr:to>
      <xdr:col>8</xdr:col>
      <xdr:colOff>200025</xdr:colOff>
      <xdr:row>30</xdr:row>
      <xdr:rowOff>0</xdr:rowOff>
    </xdr:to>
    <xdr:graphicFrame macro="">
      <xdr:nvGraphicFramePr>
        <xdr:cNvPr id="3" name="Chart 2">
          <a:extLst>
            <a:ext uri="{FF2B5EF4-FFF2-40B4-BE49-F238E27FC236}">
              <a16:creationId xmlns:a16="http://schemas.microsoft.com/office/drawing/2014/main" xmlns="" id="{BC2FE485-EDA4-4EC8-B298-3A4EE8492A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epod.org.uk/2015gih.html"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7"/>
  <sheetViews>
    <sheetView tabSelected="1" workbookViewId="0">
      <selection activeCell="A27" sqref="A27"/>
    </sheetView>
  </sheetViews>
  <sheetFormatPr defaultRowHeight="15" x14ac:dyDescent="0.25"/>
  <cols>
    <col min="1" max="1" width="55.42578125" style="2" customWidth="1"/>
    <col min="2" max="2" width="80.7109375" style="2" customWidth="1"/>
    <col min="3" max="16384" width="9.140625" style="2"/>
  </cols>
  <sheetData>
    <row r="1" spans="2:2" x14ac:dyDescent="0.25">
      <c r="B1" s="1"/>
    </row>
    <row r="2" spans="2:2" x14ac:dyDescent="0.25">
      <c r="B2" s="1"/>
    </row>
    <row r="3" spans="2:2" x14ac:dyDescent="0.25">
      <c r="B3" s="1"/>
    </row>
    <row r="4" spans="2:2" x14ac:dyDescent="0.25">
      <c r="B4" s="3"/>
    </row>
    <row r="5" spans="2:2" ht="18.75" x14ac:dyDescent="0.3">
      <c r="B5" s="4" t="s">
        <v>0</v>
      </c>
    </row>
    <row r="6" spans="2:2" ht="18.75" x14ac:dyDescent="0.3">
      <c r="B6" s="5" t="s">
        <v>1</v>
      </c>
    </row>
    <row r="7" spans="2:2" x14ac:dyDescent="0.25">
      <c r="B7" s="1"/>
    </row>
    <row r="8" spans="2:2" ht="90" x14ac:dyDescent="0.25">
      <c r="B8" s="6" t="s">
        <v>2</v>
      </c>
    </row>
    <row r="9" spans="2:2" x14ac:dyDescent="0.25">
      <c r="B9" s="1"/>
    </row>
    <row r="10" spans="2:2" x14ac:dyDescent="0.25">
      <c r="B10" s="7" t="s">
        <v>3</v>
      </c>
    </row>
    <row r="11" spans="2:2" x14ac:dyDescent="0.25">
      <c r="B11" s="7"/>
    </row>
    <row r="12" spans="2:2" x14ac:dyDescent="0.25">
      <c r="B12" s="8" t="s">
        <v>4</v>
      </c>
    </row>
    <row r="13" spans="2:2" x14ac:dyDescent="0.25">
      <c r="B13" s="8"/>
    </row>
    <row r="14" spans="2:2" ht="30" x14ac:dyDescent="0.25">
      <c r="B14" s="8" t="s">
        <v>5</v>
      </c>
    </row>
    <row r="15" spans="2:2" x14ac:dyDescent="0.25">
      <c r="B15" s="3"/>
    </row>
    <row r="16" spans="2:2" ht="30" x14ac:dyDescent="0.25">
      <c r="B16" s="8" t="s">
        <v>6</v>
      </c>
    </row>
    <row r="17" spans="2:2" x14ac:dyDescent="0.25">
      <c r="B17" s="9" t="s">
        <v>60</v>
      </c>
    </row>
  </sheetData>
  <hyperlinks>
    <hyperlink ref="B10" r:id="rId1"/>
    <hyperlink ref="B17"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cols>
    <col min="1" max="1" width="140.140625" style="2" customWidth="1"/>
    <col min="2" max="16384" width="9.140625" style="2"/>
  </cols>
  <sheetData>
    <row r="1" spans="1:1" ht="24.75" customHeight="1" x14ac:dyDescent="0.3">
      <c r="A1" s="10" t="s">
        <v>7</v>
      </c>
    </row>
    <row r="2" spans="1:1" ht="38.25" customHeight="1" x14ac:dyDescent="0.25">
      <c r="A2" s="11" t="s">
        <v>8</v>
      </c>
    </row>
    <row r="3" spans="1:1" ht="19.5" customHeight="1" x14ac:dyDescent="0.25">
      <c r="A3" s="2" t="s">
        <v>9</v>
      </c>
    </row>
    <row r="4" spans="1:1" ht="27.75" customHeight="1" x14ac:dyDescent="0.25">
      <c r="A4" s="12" t="s">
        <v>77</v>
      </c>
    </row>
    <row r="5" spans="1:1" ht="18" customHeight="1" x14ac:dyDescent="0.25">
      <c r="A5" s="13" t="s">
        <v>76</v>
      </c>
    </row>
    <row r="6" spans="1:1" ht="15" customHeight="1" x14ac:dyDescent="0.25">
      <c r="A6" s="13" t="s">
        <v>78</v>
      </c>
    </row>
    <row r="7" spans="1:1" ht="39.75" customHeight="1" x14ac:dyDescent="0.25">
      <c r="A7" s="8" t="s">
        <v>80</v>
      </c>
    </row>
    <row r="8" spans="1:1" ht="26.25" customHeight="1" x14ac:dyDescent="0.25">
      <c r="A8" s="2" t="s">
        <v>10</v>
      </c>
    </row>
    <row r="9" spans="1:1" ht="38.25" customHeight="1" x14ac:dyDescent="0.25">
      <c r="A9" s="11" t="s">
        <v>79</v>
      </c>
    </row>
    <row r="10" spans="1:1" ht="21" customHeight="1" x14ac:dyDescent="0.25">
      <c r="A10" s="2" t="s">
        <v>11</v>
      </c>
    </row>
    <row r="11" spans="1:1" ht="19.5" customHeight="1" x14ac:dyDescent="0.25">
      <c r="A11" s="14" t="s">
        <v>12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6" sqref="A6"/>
    </sheetView>
  </sheetViews>
  <sheetFormatPr defaultRowHeight="15" x14ac:dyDescent="0.25"/>
  <sheetData>
    <row r="2" spans="1:1" x14ac:dyDescent="0.25">
      <c r="A2" t="s">
        <v>40</v>
      </c>
    </row>
    <row r="3" spans="1:1" x14ac:dyDescent="0.25">
      <c r="A3" t="s">
        <v>37</v>
      </c>
    </row>
    <row r="4" spans="1:1" x14ac:dyDescent="0.25">
      <c r="A4" t="s">
        <v>38</v>
      </c>
    </row>
    <row r="6" spans="1:1" x14ac:dyDescent="0.25">
      <c r="A6" t="s">
        <v>61</v>
      </c>
    </row>
    <row r="7" spans="1:1" x14ac:dyDescent="0.25">
      <c r="A7" t="s">
        <v>41</v>
      </c>
    </row>
    <row r="8" spans="1:1" x14ac:dyDescent="0.25">
      <c r="A8" t="s">
        <v>42</v>
      </c>
    </row>
    <row r="9" spans="1:1" x14ac:dyDescent="0.25">
      <c r="A9" t="s">
        <v>39</v>
      </c>
    </row>
  </sheetData>
  <dataValidations count="1">
    <dataValidation type="list" showDropDown="1" showInputMessage="1" showErrorMessage="1" sqref="A3:A4">
      <formula1>Answer2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election activeCell="A3" sqref="A3"/>
    </sheetView>
  </sheetViews>
  <sheetFormatPr defaultRowHeight="15" x14ac:dyDescent="0.25"/>
  <cols>
    <col min="1" max="1" width="9.28515625" customWidth="1"/>
    <col min="2" max="2" width="76" customWidth="1"/>
  </cols>
  <sheetData>
    <row r="1" spans="1:3" ht="18.75" x14ac:dyDescent="0.3">
      <c r="A1" s="64" t="s">
        <v>13</v>
      </c>
      <c r="B1" s="64"/>
    </row>
    <row r="2" spans="1:3" x14ac:dyDescent="0.25">
      <c r="A2" s="65"/>
      <c r="B2" s="65"/>
    </row>
    <row r="3" spans="1:3" ht="67.5" customHeight="1" x14ac:dyDescent="0.25">
      <c r="A3" s="85">
        <v>6</v>
      </c>
      <c r="B3" s="31" t="s">
        <v>36</v>
      </c>
    </row>
    <row r="4" spans="1:3" ht="53.25" customHeight="1" x14ac:dyDescent="0.25">
      <c r="A4" s="15">
        <v>8</v>
      </c>
      <c r="B4" s="16" t="s">
        <v>64</v>
      </c>
    </row>
    <row r="5" spans="1:3" ht="52.5" customHeight="1" x14ac:dyDescent="0.25">
      <c r="A5" s="15">
        <v>9</v>
      </c>
      <c r="B5" s="16" t="s">
        <v>14</v>
      </c>
    </row>
    <row r="6" spans="1:3" ht="51.75" customHeight="1" x14ac:dyDescent="0.25">
      <c r="A6" s="15">
        <v>12</v>
      </c>
      <c r="B6" s="17" t="s">
        <v>15</v>
      </c>
      <c r="C6" s="83"/>
    </row>
    <row r="7" spans="1:3" ht="68.25" customHeight="1" x14ac:dyDescent="0.25">
      <c r="A7" s="15">
        <v>14</v>
      </c>
      <c r="B7" s="16" t="s">
        <v>16</v>
      </c>
    </row>
    <row r="8" spans="1:3" ht="54.75" customHeight="1" x14ac:dyDescent="0.25">
      <c r="A8" s="15">
        <v>20</v>
      </c>
      <c r="B8" s="18" t="s">
        <v>17</v>
      </c>
    </row>
  </sheetData>
  <mergeCells count="2">
    <mergeCell ref="A1:B1"/>
    <mergeCell ref="A2:B2"/>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90" zoomScaleNormal="90" workbookViewId="0">
      <pane xSplit="1" ySplit="6" topLeftCell="B7" activePane="bottomRight" state="frozen"/>
      <selection pane="topRight" activeCell="B1" sqref="B1"/>
      <selection pane="bottomLeft" activeCell="A8" sqref="A8"/>
      <selection pane="bottomRight" sqref="A1:A2"/>
    </sheetView>
  </sheetViews>
  <sheetFormatPr defaultRowHeight="15" x14ac:dyDescent="0.25"/>
  <cols>
    <col min="1" max="1" width="31" style="25" customWidth="1"/>
    <col min="2" max="2" width="16" bestFit="1" customWidth="1"/>
    <col min="3" max="3" width="23.42578125" customWidth="1"/>
    <col min="4" max="4" width="21.7109375" customWidth="1"/>
    <col min="5" max="5" width="18" customWidth="1"/>
    <col min="6" max="6" width="18.42578125" customWidth="1"/>
    <col min="7" max="7" width="23.42578125" customWidth="1"/>
    <col min="8" max="8" width="19" customWidth="1"/>
    <col min="9" max="9" width="22.85546875" customWidth="1"/>
    <col min="10" max="10" width="16.85546875" customWidth="1"/>
    <col min="11" max="11" width="14.28515625" bestFit="1" customWidth="1"/>
    <col min="12" max="12" width="18.28515625" customWidth="1"/>
    <col min="13" max="13" width="28.7109375" bestFit="1" customWidth="1"/>
    <col min="14" max="17" width="18.28515625" customWidth="1"/>
    <col min="18" max="18" width="23.140625" customWidth="1"/>
  </cols>
  <sheetData>
    <row r="1" spans="1:18" x14ac:dyDescent="0.25">
      <c r="A1" s="71" t="s">
        <v>35</v>
      </c>
      <c r="B1" s="25"/>
      <c r="C1" s="25"/>
      <c r="D1" s="25"/>
      <c r="E1" s="25"/>
      <c r="F1" s="25"/>
      <c r="G1" s="25"/>
      <c r="H1" s="25"/>
      <c r="I1" s="25"/>
      <c r="J1" s="25"/>
      <c r="K1" s="25"/>
      <c r="L1" s="25"/>
      <c r="M1" s="25"/>
      <c r="N1" s="25"/>
      <c r="O1" s="25"/>
      <c r="P1" s="25"/>
      <c r="Q1" s="25"/>
      <c r="R1" s="25"/>
    </row>
    <row r="2" spans="1:18" ht="15.75" thickBot="1" x14ac:dyDescent="0.3">
      <c r="A2" s="71"/>
      <c r="B2" s="25"/>
      <c r="C2" s="25"/>
      <c r="D2" s="25"/>
      <c r="E2" s="25"/>
      <c r="F2" s="25"/>
      <c r="G2" s="25"/>
      <c r="H2" s="25"/>
      <c r="I2" s="25"/>
      <c r="J2" s="25"/>
      <c r="K2" s="25"/>
      <c r="L2" s="25"/>
      <c r="M2" s="25"/>
      <c r="N2" s="25"/>
      <c r="O2" s="25"/>
      <c r="P2" s="25"/>
      <c r="Q2" s="25"/>
      <c r="R2" s="25"/>
    </row>
    <row r="3" spans="1:18" ht="15.75" customHeight="1" thickBot="1" x14ac:dyDescent="0.3">
      <c r="A3" s="27"/>
      <c r="B3" s="72" t="s">
        <v>43</v>
      </c>
      <c r="C3" s="73"/>
      <c r="D3" s="73"/>
      <c r="E3" s="57"/>
      <c r="F3" s="66" t="s">
        <v>47</v>
      </c>
      <c r="G3" s="66"/>
      <c r="H3" s="34" t="s">
        <v>50</v>
      </c>
      <c r="I3" s="34" t="s">
        <v>51</v>
      </c>
      <c r="J3" s="67" t="s">
        <v>52</v>
      </c>
      <c r="K3" s="66"/>
      <c r="L3" s="66"/>
      <c r="M3" s="66"/>
      <c r="N3" s="66"/>
      <c r="O3" s="68"/>
      <c r="P3" s="43"/>
      <c r="Q3" s="69" t="s">
        <v>58</v>
      </c>
      <c r="R3" s="70"/>
    </row>
    <row r="4" spans="1:18" x14ac:dyDescent="0.25">
      <c r="A4" s="19" t="s">
        <v>18</v>
      </c>
      <c r="B4" s="30"/>
      <c r="C4" s="35"/>
      <c r="D4" s="35"/>
      <c r="E4" s="35"/>
      <c r="F4" s="30"/>
      <c r="G4" s="36"/>
      <c r="H4" s="35"/>
      <c r="I4" s="35"/>
      <c r="J4" s="35"/>
      <c r="K4" s="35"/>
      <c r="L4" s="35"/>
      <c r="M4" s="35"/>
      <c r="N4" s="35"/>
      <c r="O4" s="35"/>
      <c r="P4" s="35"/>
      <c r="Q4" s="30"/>
      <c r="R4" s="35"/>
    </row>
    <row r="5" spans="1:18" x14ac:dyDescent="0.25">
      <c r="A5" s="20" t="s">
        <v>19</v>
      </c>
      <c r="B5" s="26">
        <v>1</v>
      </c>
      <c r="C5" s="26">
        <v>2</v>
      </c>
      <c r="D5" s="26">
        <v>3</v>
      </c>
      <c r="E5" s="26"/>
      <c r="F5" s="26">
        <v>4</v>
      </c>
      <c r="G5" s="26">
        <v>5</v>
      </c>
      <c r="H5" s="26">
        <v>6</v>
      </c>
      <c r="I5" s="26">
        <v>7</v>
      </c>
      <c r="J5" s="26">
        <v>8</v>
      </c>
      <c r="K5" s="26">
        <v>9</v>
      </c>
      <c r="L5" s="26">
        <v>10</v>
      </c>
      <c r="M5" s="32">
        <v>11</v>
      </c>
      <c r="N5" s="32">
        <v>12</v>
      </c>
      <c r="O5" s="32">
        <v>13</v>
      </c>
      <c r="P5" s="32"/>
      <c r="Q5" s="32">
        <v>14</v>
      </c>
      <c r="R5" s="32">
        <v>15</v>
      </c>
    </row>
    <row r="6" spans="1:18" ht="75.75" customHeight="1" x14ac:dyDescent="0.25">
      <c r="A6" s="26"/>
      <c r="B6" s="29" t="s">
        <v>44</v>
      </c>
      <c r="C6" s="29" t="s">
        <v>45</v>
      </c>
      <c r="D6" s="29" t="s">
        <v>46</v>
      </c>
      <c r="E6" s="29" t="s">
        <v>73</v>
      </c>
      <c r="F6" s="29" t="s">
        <v>48</v>
      </c>
      <c r="G6" s="29" t="s">
        <v>49</v>
      </c>
      <c r="H6" s="29" t="s">
        <v>59</v>
      </c>
      <c r="I6" s="29" t="s">
        <v>71</v>
      </c>
      <c r="J6" s="29" t="s">
        <v>53</v>
      </c>
      <c r="K6" s="29" t="s">
        <v>54</v>
      </c>
      <c r="L6" s="29" t="s">
        <v>55</v>
      </c>
      <c r="M6" s="44" t="s">
        <v>65</v>
      </c>
      <c r="N6" s="37" t="s">
        <v>66</v>
      </c>
      <c r="O6" s="37" t="s">
        <v>68</v>
      </c>
      <c r="P6" s="37" t="s">
        <v>72</v>
      </c>
      <c r="Q6" s="37" t="s">
        <v>56</v>
      </c>
      <c r="R6" s="37" t="s">
        <v>57</v>
      </c>
    </row>
    <row r="7" spans="1:18" ht="18" customHeight="1" x14ac:dyDescent="0.25">
      <c r="A7" s="26"/>
      <c r="B7" s="29"/>
      <c r="C7" s="29"/>
      <c r="D7" s="29"/>
      <c r="E7" s="77"/>
      <c r="F7" s="29"/>
      <c r="G7" s="29"/>
      <c r="H7" s="29"/>
      <c r="I7" s="29"/>
      <c r="J7" s="29"/>
      <c r="K7" s="29"/>
      <c r="L7" s="29"/>
      <c r="M7" s="37"/>
      <c r="N7" s="33"/>
      <c r="O7" s="33"/>
      <c r="P7" s="33"/>
      <c r="Q7" s="33"/>
      <c r="R7" s="33"/>
    </row>
    <row r="8" spans="1:18" x14ac:dyDescent="0.25">
      <c r="A8" s="39" t="s">
        <v>20</v>
      </c>
      <c r="B8" s="40"/>
      <c r="C8" s="40"/>
      <c r="D8" s="78"/>
      <c r="E8" s="80" t="str">
        <f>IF(OR(B8="",C8=""),"",IF(AND(B8="Yes",C8="No"),"No",IF(AND(B8="Yes",C8="Yes",D8="Yes"),"Yes","No")))</f>
        <v/>
      </c>
      <c r="F8" s="40"/>
      <c r="G8" s="40"/>
      <c r="H8" s="40"/>
      <c r="I8" s="40"/>
      <c r="J8" s="40"/>
      <c r="K8" s="40"/>
      <c r="L8" s="40"/>
      <c r="M8" s="40"/>
      <c r="N8" s="40"/>
      <c r="O8" s="40"/>
      <c r="P8" s="84" t="str">
        <f t="shared" ref="P8:P17" si="0">IF(OR(J8="",K8="",L8="",M8="",N8="",O8=""),"",IF(AND(J8="Yes",K8="Yes",L8="Yes",M8="Yes",N8="Yes",O8="Yes"),"Yes","No"))</f>
        <v/>
      </c>
      <c r="Q8" s="40"/>
      <c r="R8" s="40"/>
    </row>
    <row r="9" spans="1:18" x14ac:dyDescent="0.25">
      <c r="A9" s="21" t="s">
        <v>21</v>
      </c>
      <c r="B9" s="40"/>
      <c r="C9" s="40"/>
      <c r="D9" s="79"/>
      <c r="E9" s="81" t="str">
        <f t="shared" ref="E9:E17" si="1">IF(OR(B9="",C9=""),"",IF(AND(B9="Yes",C9="No"),"No",IF(AND(B9="Yes",C9="Yes",D9="Yes"),"Yes","No")))</f>
        <v/>
      </c>
      <c r="F9" s="40"/>
      <c r="G9" s="40"/>
      <c r="H9" s="40"/>
      <c r="I9" s="40"/>
      <c r="J9" s="40"/>
      <c r="K9" s="40"/>
      <c r="L9" s="40"/>
      <c r="M9" s="40"/>
      <c r="N9" s="40"/>
      <c r="O9" s="40"/>
      <c r="P9" s="84" t="str">
        <f t="shared" si="0"/>
        <v/>
      </c>
      <c r="Q9" s="40"/>
      <c r="R9" s="40"/>
    </row>
    <row r="10" spans="1:18" x14ac:dyDescent="0.25">
      <c r="A10" s="21" t="s">
        <v>22</v>
      </c>
      <c r="B10" s="40"/>
      <c r="C10" s="40"/>
      <c r="D10" s="79"/>
      <c r="E10" s="81" t="str">
        <f t="shared" si="1"/>
        <v/>
      </c>
      <c r="F10" s="40"/>
      <c r="G10" s="40"/>
      <c r="H10" s="40"/>
      <c r="I10" s="40"/>
      <c r="J10" s="40"/>
      <c r="K10" s="40"/>
      <c r="L10" s="40"/>
      <c r="M10" s="40"/>
      <c r="N10" s="40"/>
      <c r="O10" s="40"/>
      <c r="P10" s="84" t="str">
        <f t="shared" si="0"/>
        <v/>
      </c>
      <c r="Q10" s="40"/>
      <c r="R10" s="40"/>
    </row>
    <row r="11" spans="1:18" x14ac:dyDescent="0.25">
      <c r="A11" s="21" t="s">
        <v>23</v>
      </c>
      <c r="B11" s="40"/>
      <c r="C11" s="40"/>
      <c r="D11" s="79"/>
      <c r="E11" s="81" t="str">
        <f t="shared" si="1"/>
        <v/>
      </c>
      <c r="F11" s="40"/>
      <c r="G11" s="40"/>
      <c r="H11" s="40"/>
      <c r="I11" s="40"/>
      <c r="J11" s="40"/>
      <c r="K11" s="40"/>
      <c r="L11" s="40"/>
      <c r="M11" s="40"/>
      <c r="N11" s="40"/>
      <c r="O11" s="40"/>
      <c r="P11" s="84" t="str">
        <f t="shared" si="0"/>
        <v/>
      </c>
      <c r="Q11" s="40"/>
      <c r="R11" s="40"/>
    </row>
    <row r="12" spans="1:18" x14ac:dyDescent="0.25">
      <c r="A12" s="21" t="s">
        <v>24</v>
      </c>
      <c r="B12" s="40"/>
      <c r="C12" s="40"/>
      <c r="D12" s="79"/>
      <c r="E12" s="81" t="str">
        <f t="shared" si="1"/>
        <v/>
      </c>
      <c r="F12" s="40"/>
      <c r="G12" s="40"/>
      <c r="H12" s="40"/>
      <c r="I12" s="40"/>
      <c r="J12" s="40"/>
      <c r="K12" s="40"/>
      <c r="L12" s="40"/>
      <c r="M12" s="40"/>
      <c r="N12" s="40"/>
      <c r="O12" s="40"/>
      <c r="P12" s="84" t="str">
        <f t="shared" si="0"/>
        <v/>
      </c>
      <c r="Q12" s="40"/>
      <c r="R12" s="40"/>
    </row>
    <row r="13" spans="1:18" x14ac:dyDescent="0.25">
      <c r="A13" s="21" t="s">
        <v>25</v>
      </c>
      <c r="B13" s="40"/>
      <c r="C13" s="40"/>
      <c r="D13" s="79"/>
      <c r="E13" s="81" t="str">
        <f t="shared" si="1"/>
        <v/>
      </c>
      <c r="F13" s="40"/>
      <c r="G13" s="40"/>
      <c r="H13" s="40"/>
      <c r="I13" s="40"/>
      <c r="J13" s="40"/>
      <c r="K13" s="40"/>
      <c r="L13" s="40"/>
      <c r="M13" s="40"/>
      <c r="N13" s="40"/>
      <c r="O13" s="40"/>
      <c r="P13" s="84" t="str">
        <f t="shared" si="0"/>
        <v/>
      </c>
      <c r="Q13" s="40"/>
      <c r="R13" s="40"/>
    </row>
    <row r="14" spans="1:18" x14ac:dyDescent="0.25">
      <c r="A14" s="21" t="s">
        <v>26</v>
      </c>
      <c r="B14" s="40"/>
      <c r="C14" s="40"/>
      <c r="D14" s="79"/>
      <c r="E14" s="81" t="str">
        <f t="shared" si="1"/>
        <v/>
      </c>
      <c r="F14" s="40"/>
      <c r="G14" s="40"/>
      <c r="H14" s="40"/>
      <c r="I14" s="40"/>
      <c r="J14" s="40"/>
      <c r="K14" s="40"/>
      <c r="L14" s="40"/>
      <c r="M14" s="40"/>
      <c r="N14" s="40"/>
      <c r="O14" s="40"/>
      <c r="P14" s="84" t="str">
        <f t="shared" si="0"/>
        <v/>
      </c>
      <c r="Q14" s="40"/>
      <c r="R14" s="40"/>
    </row>
    <row r="15" spans="1:18" x14ac:dyDescent="0.25">
      <c r="A15" s="21" t="s">
        <v>27</v>
      </c>
      <c r="B15" s="40"/>
      <c r="C15" s="40"/>
      <c r="D15" s="79"/>
      <c r="E15" s="81" t="str">
        <f t="shared" si="1"/>
        <v/>
      </c>
      <c r="F15" s="40"/>
      <c r="G15" s="40"/>
      <c r="H15" s="40"/>
      <c r="I15" s="40"/>
      <c r="J15" s="40"/>
      <c r="K15" s="40"/>
      <c r="L15" s="40"/>
      <c r="M15" s="40"/>
      <c r="N15" s="40"/>
      <c r="O15" s="40"/>
      <c r="P15" s="84" t="str">
        <f t="shared" si="0"/>
        <v/>
      </c>
      <c r="Q15" s="40"/>
      <c r="R15" s="40"/>
    </row>
    <row r="16" spans="1:18" x14ac:dyDescent="0.25">
      <c r="A16" s="21" t="s">
        <v>28</v>
      </c>
      <c r="B16" s="40"/>
      <c r="C16" s="40"/>
      <c r="D16" s="79"/>
      <c r="E16" s="81" t="str">
        <f t="shared" si="1"/>
        <v/>
      </c>
      <c r="F16" s="40"/>
      <c r="G16" s="40"/>
      <c r="H16" s="40"/>
      <c r="I16" s="40"/>
      <c r="J16" s="40"/>
      <c r="K16" s="40"/>
      <c r="L16" s="40"/>
      <c r="M16" s="40"/>
      <c r="N16" s="40"/>
      <c r="O16" s="40"/>
      <c r="P16" s="84" t="str">
        <f t="shared" si="0"/>
        <v/>
      </c>
      <c r="Q16" s="40"/>
      <c r="R16" s="40"/>
    </row>
    <row r="17" spans="1:18" x14ac:dyDescent="0.25">
      <c r="A17" s="29" t="s">
        <v>74</v>
      </c>
      <c r="B17" s="40"/>
      <c r="C17" s="40"/>
      <c r="D17" s="79"/>
      <c r="E17" s="82" t="str">
        <f t="shared" si="1"/>
        <v/>
      </c>
      <c r="F17" s="40"/>
      <c r="G17" s="40"/>
      <c r="H17" s="40"/>
      <c r="I17" s="40"/>
      <c r="J17" s="40"/>
      <c r="K17" s="40"/>
      <c r="L17" s="40"/>
      <c r="M17" s="40"/>
      <c r="N17" s="40"/>
      <c r="O17" s="40"/>
      <c r="P17" s="84" t="str">
        <f t="shared" si="0"/>
        <v/>
      </c>
      <c r="Q17" s="40"/>
      <c r="R17" s="40"/>
    </row>
    <row r="18" spans="1:18" x14ac:dyDescent="0.25">
      <c r="A18" s="86" t="s">
        <v>75</v>
      </c>
      <c r="B18" s="87"/>
      <c r="C18" s="87"/>
      <c r="D18" s="87"/>
      <c r="E18" s="87"/>
      <c r="F18" s="87"/>
      <c r="G18" s="87"/>
      <c r="H18" s="87"/>
      <c r="I18" s="87"/>
      <c r="J18" s="87"/>
      <c r="K18" s="87"/>
      <c r="L18" s="87"/>
      <c r="M18" s="87"/>
      <c r="N18" s="87"/>
      <c r="O18" s="87"/>
      <c r="P18" s="87"/>
      <c r="Q18" s="87"/>
      <c r="R18" s="87"/>
    </row>
    <row r="19" spans="1:18" x14ac:dyDescent="0.25">
      <c r="A19" s="28" t="s">
        <v>29</v>
      </c>
      <c r="B19">
        <f>COUNTIF(B8:B18,"Yes")</f>
        <v>0</v>
      </c>
      <c r="C19">
        <f>COUNTIF(C8:C18,"Yes")</f>
        <v>0</v>
      </c>
      <c r="D19">
        <f>COUNTIF(D8:D18,"Yes")</f>
        <v>0</v>
      </c>
      <c r="E19">
        <f>COUNTIF(E8:E18,"Yes")</f>
        <v>0</v>
      </c>
      <c r="F19">
        <f>COUNTIF(F8:F18,"Yes")</f>
        <v>0</v>
      </c>
      <c r="G19">
        <f>COUNTIF(G8:G18,"Yes")</f>
        <v>0</v>
      </c>
      <c r="H19">
        <f>COUNTIF(H8:H18,"Yes")</f>
        <v>0</v>
      </c>
      <c r="I19">
        <f>COUNTIF(I8:I18,"Yes")</f>
        <v>0</v>
      </c>
      <c r="J19">
        <f>COUNTIF(J8:J18,"Yes")</f>
        <v>0</v>
      </c>
      <c r="K19">
        <f>COUNTIF(K8:K18,"Yes")</f>
        <v>0</v>
      </c>
      <c r="L19">
        <f>COUNTIF(L8:L18,"Yes")</f>
        <v>0</v>
      </c>
      <c r="M19">
        <f>COUNTIF(M8:M18,"Yes")</f>
        <v>0</v>
      </c>
      <c r="N19">
        <f>COUNTIF(N8:N18,"Yes")</f>
        <v>0</v>
      </c>
      <c r="O19">
        <f>COUNTIF(O8:O18,"Yes")</f>
        <v>0</v>
      </c>
      <c r="P19">
        <f>COUNTIF(P8:P18,"Yes")</f>
        <v>0</v>
      </c>
      <c r="Q19">
        <f>COUNTIF(Q8:Q18,"Yes")</f>
        <v>0</v>
      </c>
      <c r="R19" s="89">
        <f>COUNTIF(R8:R18,"Yes")</f>
        <v>0</v>
      </c>
    </row>
    <row r="20" spans="1:18" x14ac:dyDescent="0.25">
      <c r="A20" s="22" t="s">
        <v>30</v>
      </c>
      <c r="B20" s="93" t="str">
        <f>IFERROR(B19/B23,"%")</f>
        <v>%</v>
      </c>
      <c r="C20" s="93" t="str">
        <f>IFERROR(C19/C23,"%")</f>
        <v>%</v>
      </c>
      <c r="D20" s="93" t="str">
        <f t="shared" ref="D20:G20" si="2">IFERROR(D19/D23,"%")</f>
        <v>%</v>
      </c>
      <c r="E20" s="93" t="str">
        <f t="shared" si="2"/>
        <v>%</v>
      </c>
      <c r="F20" s="93" t="str">
        <f t="shared" si="2"/>
        <v>%</v>
      </c>
      <c r="G20" s="93" t="str">
        <f t="shared" si="2"/>
        <v>%</v>
      </c>
      <c r="H20" s="93" t="str">
        <f t="shared" ref="H20" si="3">IFERROR(H19/H23,"%")</f>
        <v>%</v>
      </c>
      <c r="I20" s="93" t="str">
        <f t="shared" ref="I20" si="4">IFERROR(I19/I23,"%")</f>
        <v>%</v>
      </c>
      <c r="J20" s="93" t="str">
        <f t="shared" ref="J20:K20" si="5">IFERROR(J19/J23,"%")</f>
        <v>%</v>
      </c>
      <c r="K20" s="93" t="str">
        <f t="shared" si="5"/>
        <v>%</v>
      </c>
      <c r="L20" s="93" t="str">
        <f t="shared" ref="L20" si="6">IFERROR(L19/L23,"%")</f>
        <v>%</v>
      </c>
      <c r="M20" s="93" t="str">
        <f t="shared" ref="M20" si="7">IFERROR(M19/M23,"%")</f>
        <v>%</v>
      </c>
      <c r="N20" s="93" t="str">
        <f t="shared" ref="N20:O20" si="8">IFERROR(N19/N23,"%")</f>
        <v>%</v>
      </c>
      <c r="O20" s="93" t="str">
        <f t="shared" si="8"/>
        <v>%</v>
      </c>
      <c r="P20" s="93" t="str">
        <f t="shared" ref="P20" si="9">IFERROR(P19/P23,"%")</f>
        <v>%</v>
      </c>
      <c r="Q20" s="93" t="str">
        <f t="shared" ref="Q20" si="10">IFERROR(Q19/Q23,"%")</f>
        <v>%</v>
      </c>
      <c r="R20" s="90" t="str">
        <f t="shared" ref="R20" si="11">IFERROR(R19/R23,"%")</f>
        <v>%</v>
      </c>
    </row>
    <row r="21" spans="1:18" x14ac:dyDescent="0.25">
      <c r="A21" s="23" t="s">
        <v>31</v>
      </c>
      <c r="B21">
        <f>COUNTIF(B8:B18, "No")</f>
        <v>0</v>
      </c>
      <c r="C21">
        <f>COUNTIF(C8:C18, "No")</f>
        <v>0</v>
      </c>
      <c r="D21">
        <f>COUNTIF(D8:D18, "No")</f>
        <v>0</v>
      </c>
      <c r="E21">
        <f>COUNTIF(E8:E18, "No")</f>
        <v>0</v>
      </c>
      <c r="F21">
        <f>COUNTIF(F8:F18, "No")</f>
        <v>0</v>
      </c>
      <c r="G21">
        <f>COUNTIF(G8:G18, "No")</f>
        <v>0</v>
      </c>
      <c r="H21">
        <f>COUNTIF(H8:H18, "No")</f>
        <v>0</v>
      </c>
      <c r="I21">
        <f>COUNTIF(I8:I18, "No")</f>
        <v>0</v>
      </c>
      <c r="J21">
        <f>COUNTIF(J8:J18, "No")</f>
        <v>0</v>
      </c>
      <c r="K21">
        <f>COUNTIF(K8:K18, "No")</f>
        <v>0</v>
      </c>
      <c r="L21">
        <f>COUNTIF(L8:L18, "No")</f>
        <v>0</v>
      </c>
      <c r="M21">
        <f>COUNTIF(M8:M18, "No")</f>
        <v>0</v>
      </c>
      <c r="N21">
        <f>COUNTIF(N8:N18, "No")</f>
        <v>0</v>
      </c>
      <c r="O21">
        <f>COUNTIF(O8:O18, "No")</f>
        <v>0</v>
      </c>
      <c r="P21">
        <f>COUNTIF(P8:P18, "No")</f>
        <v>0</v>
      </c>
      <c r="Q21">
        <f>COUNTIF(Q8:Q18, "No")</f>
        <v>0</v>
      </c>
      <c r="R21" s="91">
        <f>COUNTIF(R8:R18, "No")</f>
        <v>0</v>
      </c>
    </row>
    <row r="22" spans="1:18" x14ac:dyDescent="0.25">
      <c r="A22" s="22" t="s">
        <v>32</v>
      </c>
      <c r="B22" s="42" t="str">
        <f>IFERROR(B21/B23,"%")</f>
        <v>%</v>
      </c>
      <c r="C22" s="42" t="str">
        <f>IFERROR(C21/C23,"%")</f>
        <v>%</v>
      </c>
      <c r="D22" s="42" t="str">
        <f t="shared" ref="D22:R22" si="12">IFERROR(D21/D23,"%")</f>
        <v>%</v>
      </c>
      <c r="E22" s="42" t="str">
        <f t="shared" si="12"/>
        <v>%</v>
      </c>
      <c r="F22" s="42" t="str">
        <f t="shared" si="12"/>
        <v>%</v>
      </c>
      <c r="G22" s="42" t="str">
        <f t="shared" si="12"/>
        <v>%</v>
      </c>
      <c r="H22" s="42" t="str">
        <f t="shared" si="12"/>
        <v>%</v>
      </c>
      <c r="I22" s="42" t="str">
        <f t="shared" si="12"/>
        <v>%</v>
      </c>
      <c r="J22" s="42" t="str">
        <f t="shared" si="12"/>
        <v>%</v>
      </c>
      <c r="K22" s="42" t="str">
        <f t="shared" si="12"/>
        <v>%</v>
      </c>
      <c r="L22" s="94" t="str">
        <f t="shared" si="12"/>
        <v>%</v>
      </c>
      <c r="M22" s="94" t="str">
        <f t="shared" si="12"/>
        <v>%</v>
      </c>
      <c r="N22" s="94" t="str">
        <f t="shared" si="12"/>
        <v>%</v>
      </c>
      <c r="O22" s="94" t="str">
        <f t="shared" si="12"/>
        <v>%</v>
      </c>
      <c r="P22" s="94" t="str">
        <f t="shared" si="12"/>
        <v>%</v>
      </c>
      <c r="Q22" s="94" t="str">
        <f t="shared" si="12"/>
        <v>%</v>
      </c>
      <c r="R22" s="92" t="str">
        <f t="shared" si="12"/>
        <v>%</v>
      </c>
    </row>
    <row r="23" spans="1:18" x14ac:dyDescent="0.25">
      <c r="A23" s="23" t="s">
        <v>33</v>
      </c>
      <c r="B23">
        <f>SUM(B19+B21)</f>
        <v>0</v>
      </c>
      <c r="C23">
        <f>SUM(C19+C21)</f>
        <v>0</v>
      </c>
      <c r="D23">
        <f t="shared" ref="D23:R23" si="13">SUM(D19+D21)</f>
        <v>0</v>
      </c>
      <c r="E23">
        <f t="shared" ref="E23" si="14">SUM(E19+E21)</f>
        <v>0</v>
      </c>
      <c r="F23">
        <f t="shared" si="13"/>
        <v>0</v>
      </c>
      <c r="G23">
        <f t="shared" si="13"/>
        <v>0</v>
      </c>
      <c r="H23">
        <f t="shared" si="13"/>
        <v>0</v>
      </c>
      <c r="I23">
        <f t="shared" si="13"/>
        <v>0</v>
      </c>
      <c r="J23">
        <f t="shared" si="13"/>
        <v>0</v>
      </c>
      <c r="K23">
        <f t="shared" si="13"/>
        <v>0</v>
      </c>
      <c r="L23">
        <f t="shared" si="13"/>
        <v>0</v>
      </c>
      <c r="M23">
        <f t="shared" si="13"/>
        <v>0</v>
      </c>
      <c r="N23">
        <f t="shared" si="13"/>
        <v>0</v>
      </c>
      <c r="O23">
        <f t="shared" si="13"/>
        <v>0</v>
      </c>
      <c r="P23">
        <f t="shared" ref="P23" si="15">SUM(P19+P21)</f>
        <v>0</v>
      </c>
      <c r="Q23">
        <f t="shared" si="13"/>
        <v>0</v>
      </c>
      <c r="R23" s="91">
        <f t="shared" si="13"/>
        <v>0</v>
      </c>
    </row>
    <row r="24" spans="1:18" x14ac:dyDescent="0.25">
      <c r="A24" s="22" t="s">
        <v>34</v>
      </c>
      <c r="B24">
        <f>COUNTIF(B8:B18,"")</f>
        <v>11</v>
      </c>
      <c r="C24">
        <f>COUNTIF(C8:C18,"")</f>
        <v>11</v>
      </c>
      <c r="D24">
        <f>COUNTIF(D8:D18,"")</f>
        <v>11</v>
      </c>
      <c r="E24">
        <f>COUNTIF(E8:E18,"")</f>
        <v>11</v>
      </c>
      <c r="F24">
        <f>COUNTIF(F8:F18,"")</f>
        <v>11</v>
      </c>
      <c r="G24">
        <f>COUNTIF(G8:G18,"")</f>
        <v>11</v>
      </c>
      <c r="H24">
        <f>COUNTIF(H8:H18,"")</f>
        <v>11</v>
      </c>
      <c r="I24">
        <f>COUNTIF(I8:I18,"")</f>
        <v>11</v>
      </c>
      <c r="J24">
        <f>COUNTIF(J8:J18,"")</f>
        <v>11</v>
      </c>
      <c r="K24">
        <f>COUNTIF(K8:K18,"")</f>
        <v>11</v>
      </c>
      <c r="L24">
        <f>COUNTIF(L8:L18,"")</f>
        <v>11</v>
      </c>
      <c r="M24">
        <f>COUNTIF(M8:M18,"")</f>
        <v>11</v>
      </c>
      <c r="N24">
        <f>COUNTIF(N8:N18,"")</f>
        <v>11</v>
      </c>
      <c r="O24">
        <f>COUNTIF(O8:O18,"")</f>
        <v>11</v>
      </c>
      <c r="P24">
        <f>COUNTIF(P8:P18,"")</f>
        <v>11</v>
      </c>
      <c r="Q24">
        <f>COUNTIF(Q8:Q18,"")</f>
        <v>11</v>
      </c>
      <c r="R24" s="91">
        <f>COUNTIF(R8:R18,"")</f>
        <v>11</v>
      </c>
    </row>
    <row r="25" spans="1:18" x14ac:dyDescent="0.25">
      <c r="A25" s="22" t="s">
        <v>39</v>
      </c>
      <c r="B25">
        <f>COUNTIF(B8:B18,"Unknown")</f>
        <v>0</v>
      </c>
      <c r="C25">
        <f>COUNTIF(C8:C18,"Unknown")</f>
        <v>0</v>
      </c>
      <c r="D25">
        <f>COUNTIF(D8:D18,"Unknown")</f>
        <v>0</v>
      </c>
      <c r="E25">
        <f>COUNTIF(E8:E18,"Unknown")</f>
        <v>0</v>
      </c>
      <c r="F25">
        <f>COUNTIF(F8:F18,"Unknown")</f>
        <v>0</v>
      </c>
      <c r="G25">
        <f>COUNTIF(G8:G18,"Unknown")</f>
        <v>0</v>
      </c>
      <c r="H25">
        <f>COUNTIF(H8:H18,"Unknown")</f>
        <v>0</v>
      </c>
      <c r="I25">
        <f>COUNTIF(I8:I18,"Unknown")</f>
        <v>0</v>
      </c>
      <c r="J25">
        <f>COUNTIF(J8:J18,"Unknown")</f>
        <v>0</v>
      </c>
      <c r="K25">
        <f>COUNTIF(K8:K18,"Unknown")</f>
        <v>0</v>
      </c>
      <c r="L25">
        <f>COUNTIF(L8:L18,"Unknown")</f>
        <v>0</v>
      </c>
      <c r="M25">
        <f>COUNTIF(M8:M18,"Unknown")</f>
        <v>0</v>
      </c>
      <c r="N25">
        <f>COUNTIF(N8:N18,"Unknown")</f>
        <v>0</v>
      </c>
      <c r="O25">
        <f>COUNTIF(O8:O18,"Unknown")</f>
        <v>0</v>
      </c>
      <c r="P25">
        <f>COUNTIF(P8:P18,"Unknown")</f>
        <v>0</v>
      </c>
      <c r="Q25">
        <f>COUNTIF(Q8:Q18,"Unknown")</f>
        <v>0</v>
      </c>
      <c r="R25" s="91">
        <f>COUNTIF(R8:R18,"Unknown")</f>
        <v>0</v>
      </c>
    </row>
    <row r="26" spans="1:18" x14ac:dyDescent="0.25">
      <c r="A26" s="24" t="s">
        <v>63</v>
      </c>
      <c r="B26" s="95">
        <f>COUNTA(B8:B18)</f>
        <v>0</v>
      </c>
      <c r="C26" s="95">
        <f>COUNTA(C8:C18)</f>
        <v>0</v>
      </c>
      <c r="D26" s="95">
        <f>COUNTA(D8:D18)</f>
        <v>0</v>
      </c>
      <c r="E26" s="95">
        <f>COUNTA(E8:E18)</f>
        <v>10</v>
      </c>
      <c r="F26" s="95">
        <f>COUNTA(F8:F18)</f>
        <v>0</v>
      </c>
      <c r="G26" s="95">
        <f>COUNTA(G8:G18)</f>
        <v>0</v>
      </c>
      <c r="H26" s="95">
        <f>COUNTA(H8:H18)</f>
        <v>0</v>
      </c>
      <c r="I26" s="95">
        <f>COUNTA(I8:I18)</f>
        <v>0</v>
      </c>
      <c r="J26" s="95">
        <f>COUNTA(J8:J18)</f>
        <v>0</v>
      </c>
      <c r="K26" s="95">
        <f>COUNTA(K8:K18)</f>
        <v>0</v>
      </c>
      <c r="L26" s="95">
        <f>COUNTA(L8:L18)</f>
        <v>0</v>
      </c>
      <c r="M26" s="95">
        <f>COUNTA(M8:M18)</f>
        <v>0</v>
      </c>
      <c r="N26" s="95">
        <f>COUNTA(N8:N18)</f>
        <v>0</v>
      </c>
      <c r="O26" s="95">
        <f>COUNTA(O8:O18)</f>
        <v>0</v>
      </c>
      <c r="P26" s="95">
        <f>COUNTA(P8:P18)</f>
        <v>10</v>
      </c>
      <c r="Q26" s="95">
        <f>COUNTA(Q8:Q18)</f>
        <v>0</v>
      </c>
      <c r="R26" s="96">
        <f>COUNTA(R8:R18)</f>
        <v>0</v>
      </c>
    </row>
    <row r="27" spans="1:18" s="38" customFormat="1" hidden="1" x14ac:dyDescent="0.25">
      <c r="A27" s="52"/>
      <c r="B27" s="53"/>
      <c r="C27" s="53"/>
      <c r="D27" s="53" t="s">
        <v>62</v>
      </c>
      <c r="E27" s="53"/>
      <c r="F27" s="53"/>
      <c r="G27" s="54"/>
      <c r="H27" s="54"/>
      <c r="I27" s="54"/>
      <c r="J27" s="54"/>
      <c r="K27" s="54"/>
      <c r="L27" s="54"/>
      <c r="M27" s="54"/>
      <c r="N27" s="54"/>
      <c r="O27" s="54"/>
    </row>
    <row r="28" spans="1:18" s="38" customFormat="1" hidden="1" x14ac:dyDescent="0.25">
      <c r="A28" s="52"/>
      <c r="B28" s="55"/>
      <c r="C28" s="53"/>
      <c r="D28" s="53">
        <f>COUNTIFS(C8:C18,"No",D8:D18,"")</f>
        <v>0</v>
      </c>
      <c r="E28" s="53"/>
      <c r="F28" s="53"/>
      <c r="G28" s="54"/>
      <c r="H28" s="54"/>
      <c r="I28" s="54"/>
      <c r="J28" s="54"/>
      <c r="K28" s="54"/>
      <c r="L28" s="54"/>
      <c r="M28" s="54"/>
      <c r="N28" s="54"/>
      <c r="O28" s="54"/>
    </row>
    <row r="29" spans="1:18" s="38" customFormat="1" x14ac:dyDescent="0.25">
      <c r="A29" s="56"/>
      <c r="B29" s="53"/>
      <c r="C29" s="88"/>
      <c r="D29" s="53"/>
      <c r="E29" s="53"/>
      <c r="F29" s="54"/>
      <c r="G29" s="54"/>
      <c r="H29" s="54"/>
      <c r="I29" s="54"/>
      <c r="J29" s="54"/>
      <c r="K29" s="54"/>
      <c r="L29" s="54"/>
      <c r="M29" s="54"/>
      <c r="N29" s="54"/>
      <c r="O29" s="54"/>
    </row>
    <row r="30" spans="1:18" x14ac:dyDescent="0.25">
      <c r="A30" s="52"/>
      <c r="B30" s="53"/>
      <c r="C30" s="54"/>
      <c r="D30" s="53"/>
      <c r="E30" s="54"/>
      <c r="F30" s="54"/>
      <c r="G30" s="54"/>
      <c r="H30" s="54"/>
      <c r="I30" s="54"/>
      <c r="J30" s="54"/>
      <c r="K30" s="54"/>
      <c r="L30" s="54"/>
      <c r="M30" s="54"/>
      <c r="N30" s="54"/>
      <c r="O30" s="54"/>
    </row>
    <row r="31" spans="1:18" x14ac:dyDescent="0.25">
      <c r="A31" s="52"/>
      <c r="B31" s="54"/>
      <c r="C31" s="54"/>
      <c r="D31" s="54"/>
      <c r="E31" s="54"/>
      <c r="F31" s="54"/>
      <c r="G31" s="54"/>
      <c r="H31" s="54"/>
      <c r="I31" s="54"/>
      <c r="J31" s="54"/>
      <c r="K31" s="54"/>
      <c r="L31" s="54"/>
      <c r="M31" s="54"/>
      <c r="N31" s="54"/>
      <c r="O31" s="54"/>
    </row>
    <row r="32" spans="1:18" x14ac:dyDescent="0.25">
      <c r="A32" s="52"/>
      <c r="B32" s="54"/>
      <c r="C32" s="54"/>
      <c r="D32" s="54"/>
      <c r="E32" s="54"/>
      <c r="F32" s="54"/>
      <c r="G32" s="54"/>
      <c r="H32" s="54"/>
      <c r="I32" s="54"/>
      <c r="J32" s="54"/>
      <c r="K32" s="54"/>
      <c r="L32" s="54"/>
      <c r="M32" s="54"/>
      <c r="N32" s="54"/>
      <c r="O32" s="54"/>
    </row>
    <row r="33" spans="1:15" x14ac:dyDescent="0.25">
      <c r="A33" s="52"/>
      <c r="B33" s="54"/>
      <c r="C33" s="54"/>
      <c r="D33" s="54"/>
      <c r="E33" s="54"/>
      <c r="F33" s="54"/>
      <c r="G33" s="54"/>
      <c r="H33" s="54"/>
      <c r="I33" s="54"/>
      <c r="J33" s="54"/>
      <c r="K33" s="54"/>
      <c r="L33" s="54"/>
      <c r="M33" s="54"/>
      <c r="N33" s="54"/>
      <c r="O33" s="54"/>
    </row>
    <row r="34" spans="1:15" x14ac:dyDescent="0.25">
      <c r="A34" s="52"/>
      <c r="B34" s="54"/>
      <c r="C34" s="54"/>
      <c r="D34" s="54"/>
      <c r="E34" s="54"/>
      <c r="F34" s="54"/>
      <c r="G34" s="54"/>
      <c r="H34" s="54"/>
      <c r="I34" s="54"/>
      <c r="J34" s="54"/>
      <c r="K34" s="54"/>
      <c r="L34" s="54"/>
      <c r="M34" s="54"/>
      <c r="N34" s="54"/>
      <c r="O34" s="54"/>
    </row>
    <row r="35" spans="1:15" x14ac:dyDescent="0.25">
      <c r="A35" s="52"/>
      <c r="B35" s="54"/>
      <c r="C35" s="54"/>
      <c r="D35" s="54"/>
      <c r="E35" s="54"/>
      <c r="F35" s="54"/>
      <c r="G35" s="54"/>
      <c r="H35" s="54"/>
      <c r="I35" s="54"/>
      <c r="J35" s="54"/>
      <c r="K35" s="54"/>
      <c r="L35" s="54"/>
      <c r="M35" s="54"/>
      <c r="N35" s="54"/>
      <c r="O35" s="54"/>
    </row>
    <row r="36" spans="1:15" x14ac:dyDescent="0.25">
      <c r="A36" s="52"/>
      <c r="B36" s="54"/>
      <c r="C36" s="54"/>
      <c r="D36" s="54"/>
      <c r="E36" s="54"/>
      <c r="F36" s="54"/>
      <c r="G36" s="54"/>
      <c r="H36" s="54"/>
      <c r="I36" s="54"/>
      <c r="J36" s="54"/>
      <c r="K36" s="54"/>
      <c r="L36" s="54"/>
      <c r="M36" s="54"/>
      <c r="N36" s="54"/>
      <c r="O36" s="54"/>
    </row>
    <row r="37" spans="1:15" x14ac:dyDescent="0.25">
      <c r="A37" s="52"/>
      <c r="B37" s="54"/>
      <c r="C37" s="54"/>
      <c r="D37" s="54"/>
      <c r="E37" s="54"/>
      <c r="F37" s="54"/>
      <c r="G37" s="54"/>
      <c r="H37" s="54"/>
      <c r="I37" s="54"/>
      <c r="J37" s="54"/>
      <c r="K37" s="54"/>
      <c r="L37" s="54"/>
      <c r="M37" s="54"/>
      <c r="N37" s="54"/>
      <c r="O37" s="54"/>
    </row>
    <row r="38" spans="1:15" x14ac:dyDescent="0.25">
      <c r="A38" s="41"/>
      <c r="B38" s="38"/>
      <c r="C38" s="38"/>
      <c r="D38" s="38"/>
      <c r="E38" s="38"/>
    </row>
    <row r="39" spans="1:15" x14ac:dyDescent="0.25">
      <c r="A39" s="41"/>
      <c r="B39" s="38"/>
      <c r="C39" s="38"/>
      <c r="D39" s="38"/>
      <c r="E39" s="38"/>
    </row>
    <row r="40" spans="1:15" x14ac:dyDescent="0.25">
      <c r="A40" s="41"/>
      <c r="B40" s="38"/>
      <c r="C40" s="38"/>
      <c r="D40" s="38"/>
      <c r="E40" s="38"/>
    </row>
    <row r="41" spans="1:15" x14ac:dyDescent="0.25">
      <c r="A41" s="41"/>
      <c r="B41" s="38"/>
      <c r="C41" s="38"/>
      <c r="D41" s="38"/>
      <c r="E41" s="38"/>
    </row>
    <row r="42" spans="1:15" x14ac:dyDescent="0.25">
      <c r="A42" s="41"/>
      <c r="B42" s="38"/>
      <c r="C42" s="38"/>
      <c r="D42" s="38"/>
      <c r="E42" s="38"/>
    </row>
  </sheetData>
  <mergeCells count="6">
    <mergeCell ref="A18:R18"/>
    <mergeCell ref="F3:G3"/>
    <mergeCell ref="J3:O3"/>
    <mergeCell ref="Q3:R3"/>
    <mergeCell ref="A1:A2"/>
    <mergeCell ref="B3:D3"/>
  </mergeCells>
  <conditionalFormatting sqref="G8:P17 R8:R17 B8:E18">
    <cfRule type="cellIs" dxfId="2" priority="17" operator="equal">
      <formula>"No"</formula>
    </cfRule>
  </conditionalFormatting>
  <conditionalFormatting sqref="R8:R17 C8:D17">
    <cfRule type="expression" dxfId="1" priority="14">
      <formula>B8="No"</formula>
    </cfRule>
  </conditionalFormatting>
  <conditionalFormatting sqref="G8:G17">
    <cfRule type="expression" dxfId="0" priority="11">
      <formula>F8="Yes"</formula>
    </cfRule>
  </conditionalFormatting>
  <dataValidations count="2">
    <dataValidation type="list" allowBlank="1" showInputMessage="1" showErrorMessage="1" sqref="K10:L13 K14:O15 K8:O9 B8:D17 K16:L17 F8:J17">
      <formula1>"Yes,No"</formula1>
    </dataValidation>
    <dataValidation type="list" allowBlank="1" showInputMessage="1" showErrorMessage="1" sqref="M10:O13 Q8:R17 M16:O17">
      <formula1>"Yes,No,Unknown"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Q28"/>
  <sheetViews>
    <sheetView showGridLines="0" workbookViewId="0">
      <selection activeCell="G3" sqref="G3"/>
    </sheetView>
  </sheetViews>
  <sheetFormatPr defaultRowHeight="15" x14ac:dyDescent="0.25"/>
  <cols>
    <col min="16" max="16" width="10.5703125" customWidth="1"/>
  </cols>
  <sheetData>
    <row r="4" spans="11:16" ht="15.75" thickBot="1" x14ac:dyDescent="0.3"/>
    <row r="5" spans="11:16" ht="15.75" thickBot="1" x14ac:dyDescent="0.3">
      <c r="K5" s="74" t="s">
        <v>67</v>
      </c>
      <c r="L5" s="75"/>
      <c r="M5" s="75"/>
      <c r="N5" s="75"/>
      <c r="O5" s="75"/>
      <c r="P5" s="76"/>
    </row>
    <row r="6" spans="11:16" ht="45" customHeight="1" x14ac:dyDescent="0.25">
      <c r="K6" s="45">
        <v>6</v>
      </c>
      <c r="L6" s="45">
        <v>8</v>
      </c>
      <c r="M6" s="45">
        <v>9</v>
      </c>
      <c r="N6" s="45">
        <v>12</v>
      </c>
      <c r="O6" s="45">
        <v>14</v>
      </c>
      <c r="P6" s="45">
        <v>20</v>
      </c>
    </row>
    <row r="7" spans="11:16" x14ac:dyDescent="0.25">
      <c r="K7" s="46">
        <v>1</v>
      </c>
      <c r="L7" s="46">
        <v>5</v>
      </c>
      <c r="M7" s="46">
        <v>6</v>
      </c>
      <c r="N7" s="46">
        <v>7</v>
      </c>
      <c r="O7" s="46">
        <v>8</v>
      </c>
      <c r="P7" s="46">
        <v>15</v>
      </c>
    </row>
    <row r="8" spans="11:16" x14ac:dyDescent="0.25">
      <c r="K8" s="46">
        <v>2</v>
      </c>
      <c r="L8" s="47"/>
      <c r="M8" s="47"/>
      <c r="N8" s="48"/>
      <c r="O8" s="46">
        <v>9</v>
      </c>
    </row>
    <row r="9" spans="11:16" x14ac:dyDescent="0.25">
      <c r="K9" s="46">
        <v>3</v>
      </c>
      <c r="L9" s="48"/>
      <c r="M9" s="48"/>
      <c r="N9" s="48"/>
      <c r="O9" s="46">
        <v>10</v>
      </c>
    </row>
    <row r="10" spans="11:16" x14ac:dyDescent="0.25">
      <c r="O10" s="46">
        <v>11</v>
      </c>
    </row>
    <row r="11" spans="11:16" x14ac:dyDescent="0.25">
      <c r="O11" s="46">
        <v>12</v>
      </c>
      <c r="P11" s="2"/>
    </row>
    <row r="12" spans="11:16" x14ac:dyDescent="0.25">
      <c r="O12" s="46">
        <v>13</v>
      </c>
    </row>
    <row r="15" spans="11:16" ht="15.75" thickBot="1" x14ac:dyDescent="0.3"/>
    <row r="16" spans="11:16" ht="15.75" thickBot="1" x14ac:dyDescent="0.3">
      <c r="K16" s="74" t="s">
        <v>69</v>
      </c>
      <c r="L16" s="75"/>
      <c r="M16" s="75"/>
      <c r="N16" s="75"/>
      <c r="O16" s="75"/>
      <c r="P16" s="76"/>
    </row>
    <row r="17" spans="11:17" ht="39.75" customHeight="1" x14ac:dyDescent="0.25">
      <c r="K17" s="45">
        <v>6</v>
      </c>
      <c r="L17" s="45">
        <v>8</v>
      </c>
      <c r="M17" s="45">
        <v>9</v>
      </c>
      <c r="N17" s="45">
        <v>12</v>
      </c>
      <c r="O17" s="45">
        <v>14</v>
      </c>
      <c r="P17" s="45">
        <v>20</v>
      </c>
    </row>
    <row r="18" spans="11:17" x14ac:dyDescent="0.25">
      <c r="K18" s="49" t="str">
        <f>IF('Audit Tool'!B20="%","No data",'Audit Tool'!B20)</f>
        <v>No data</v>
      </c>
      <c r="L18" s="49" t="str">
        <f>IF('Audit Tool'!G20="%","No data",'Audit Tool'!G20)</f>
        <v>No data</v>
      </c>
      <c r="M18" s="49" t="str">
        <f>IF('Audit Tool'!H20="%","No data",'Audit Tool'!H20)</f>
        <v>No data</v>
      </c>
      <c r="N18" s="49" t="str">
        <f>IF('Audit Tool'!I20="%","No data",'Audit Tool'!I20)</f>
        <v>No data</v>
      </c>
      <c r="O18" s="49" t="str">
        <f>IF('Audit Tool'!J20="%","No data",'Audit Tool'!J20)</f>
        <v>No data</v>
      </c>
      <c r="P18" s="49" t="str">
        <f>IF('Audit Tool'!Q20="%","No data",'Audit Tool'!Q20)</f>
        <v>No data</v>
      </c>
    </row>
    <row r="19" spans="11:17" ht="15" customHeight="1" x14ac:dyDescent="0.25">
      <c r="K19" s="49" t="str">
        <f>IF('Audit Tool'!C20="%","No data",'Audit Tool'!C20)</f>
        <v>No data</v>
      </c>
      <c r="L19" s="49" t="str">
        <f>IF('Audit Tool'!H20="%","No data",'Audit Tool'!H20)</f>
        <v>No data</v>
      </c>
      <c r="M19" s="47"/>
      <c r="O19" s="49" t="str">
        <f>IF('Audit Tool'!K20="%","No data",'Audit Tool'!K20)</f>
        <v>No data</v>
      </c>
      <c r="P19" s="49" t="str">
        <f>IF('Audit Tool'!R20="%","No data",'Audit Tool'!R20)</f>
        <v>No data</v>
      </c>
    </row>
    <row r="20" spans="11:17" x14ac:dyDescent="0.25">
      <c r="K20" s="49" t="str">
        <f>IF('Audit Tool'!D20="%","No data",'Audit Tool'!C20)</f>
        <v>No data</v>
      </c>
      <c r="L20" s="48"/>
      <c r="M20" s="48"/>
      <c r="O20" s="49" t="str">
        <f>IF('Audit Tool'!L20="%","No data",'Audit Tool'!L20)</f>
        <v>No data</v>
      </c>
    </row>
    <row r="21" spans="11:17" x14ac:dyDescent="0.25">
      <c r="K21" s="61"/>
      <c r="L21" s="48"/>
      <c r="M21" s="48"/>
      <c r="O21" s="49" t="str">
        <f>IF('Audit Tool'!M20="%","No data",'Audit Tool'!M20)</f>
        <v>No data</v>
      </c>
    </row>
    <row r="22" spans="11:17" x14ac:dyDescent="0.25">
      <c r="K22" s="61"/>
      <c r="L22" s="48"/>
      <c r="M22" s="48"/>
      <c r="O22" s="49" t="str">
        <f>IF('Audit Tool'!N20="%","No data",'Audit Tool'!N20)</f>
        <v>No data</v>
      </c>
    </row>
    <row r="23" spans="11:17" x14ac:dyDescent="0.25">
      <c r="K23" s="61"/>
      <c r="L23" s="48"/>
      <c r="M23" s="48"/>
      <c r="O23" s="49" t="str">
        <f>IF('Audit Tool'!O20="%","No data",'Audit Tool'!O20)</f>
        <v>No data</v>
      </c>
    </row>
    <row r="24" spans="11:17" ht="15.75" thickBot="1" x14ac:dyDescent="0.3"/>
    <row r="25" spans="11:17" x14ac:dyDescent="0.25">
      <c r="K25" s="58" t="s">
        <v>70</v>
      </c>
      <c r="L25" s="59"/>
      <c r="M25" s="59"/>
      <c r="N25" s="59"/>
      <c r="O25" s="59"/>
      <c r="P25" s="60"/>
    </row>
    <row r="26" spans="11:17" x14ac:dyDescent="0.25">
      <c r="K26" s="62">
        <v>6</v>
      </c>
      <c r="L26" s="51">
        <v>8</v>
      </c>
      <c r="M26" s="51">
        <v>9</v>
      </c>
      <c r="N26" s="51">
        <v>12</v>
      </c>
      <c r="O26" s="51">
        <v>14</v>
      </c>
      <c r="P26" s="51">
        <v>20</v>
      </c>
      <c r="Q26" s="63"/>
    </row>
    <row r="27" spans="11:17" x14ac:dyDescent="0.25">
      <c r="K27" s="50" t="str">
        <f>'Audit Tool'!E20</f>
        <v>%</v>
      </c>
      <c r="L27" s="50" t="str">
        <f>'Audit Tool'!G20</f>
        <v>%</v>
      </c>
      <c r="M27" s="50" t="str">
        <f>'Audit Tool'!H20</f>
        <v>%</v>
      </c>
      <c r="N27" s="50" t="str">
        <f>'Audit Tool'!I20</f>
        <v>%</v>
      </c>
      <c r="O27" s="50" t="str">
        <f>'Audit Tool'!P20</f>
        <v>%</v>
      </c>
      <c r="P27" s="50" t="str">
        <f>'Audit Tool'!R20</f>
        <v>%</v>
      </c>
    </row>
    <row r="28" spans="11:17" x14ac:dyDescent="0.25">
      <c r="K28" s="48"/>
      <c r="L28" s="48"/>
      <c r="M28" s="48"/>
      <c r="N28" s="48"/>
    </row>
  </sheetData>
  <mergeCells count="2">
    <mergeCell ref="K5:P5"/>
    <mergeCell ref="K16:P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Introduction</vt:lpstr>
      <vt:lpstr>Instructions</vt:lpstr>
      <vt:lpstr>answer sheet</vt:lpstr>
      <vt:lpstr>Recommendations</vt:lpstr>
      <vt:lpstr>Audit Tool</vt:lpstr>
      <vt:lpstr>Summary</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Answer2a</vt:lpstr>
      <vt:lpstr>Answer4</vt:lpstr>
      <vt:lpstr>Answer44</vt:lpstr>
      <vt:lpstr>Answer5</vt:lpstr>
      <vt:lpstr>Answer6</vt:lpstr>
      <vt:lpstr>Answer7</vt:lpstr>
      <vt:lpstr>Answer8</vt:lpstr>
      <vt:lpstr>Answer9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kmacleansteel</cp:lastModifiedBy>
  <cp:lastPrinted>2017-08-04T11:21:16Z</cp:lastPrinted>
  <dcterms:created xsi:type="dcterms:W3CDTF">2015-07-24T13:52:53Z</dcterms:created>
  <dcterms:modified xsi:type="dcterms:W3CDTF">2017-08-04T11:58:23Z</dcterms:modified>
</cp:coreProperties>
</file>